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1925393745543/WOPIServiceId_TP_BOX_2/WOPIUserId_-/"/>
    </mc:Choice>
  </mc:AlternateContent>
  <xr:revisionPtr revIDLastSave="1" documentId="8_{3CA27422-12B0-A34F-8DFF-4ECD8523BB8F}" xr6:coauthVersionLast="47" xr6:coauthVersionMax="47" xr10:uidLastSave="{E58D0AF3-346B-469F-A9C5-CFA57D1BDB91}"/>
  <workbookProtection workbookAlgorithmName="SHA-512" workbookHashValue="AwuOx73tinp6VjhJ1dpDH+jNlGdiz3vbRMDfBJSTwgvxuEQYId4MMNT2FB51nvuRZ62uCkQ/pKeoIgOwoT/bjQ==" workbookSaltValue="5pHBITOG2TCT1OUbQOWO4w==" workbookSpinCount="100000" lockStructure="1"/>
  <bookViews>
    <workbookView xWindow="-68800" yWindow="1240" windowWidth="37540" windowHeight="19340" xr2:uid="{767436F8-E9DE-A848-92BE-F630BC96C92D}"/>
  </bookViews>
  <sheets>
    <sheet name="Budget" sheetId="1" r:id="rId1"/>
    <sheet name="Actuals" sheetId="4" r:id="rId2"/>
    <sheet name="Expenses" sheetId="2" r:id="rId3"/>
    <sheet name="Tuition Revenue" sheetId="3" r:id="rId4"/>
    <sheet name="Program Fee Revenue" sheetId="5" r:id="rId5"/>
    <sheet name="Application Fee Revenue" sheetId="6" r:id="rId6"/>
    <sheet name="Travel Allowance Calculator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" l="1" a="1"/>
  <c r="B16" i="1" s="1"/>
  <c r="C16" i="1" a="1"/>
  <c r="C16" i="1" s="1"/>
  <c r="F28" i="1"/>
  <c r="E28" i="1"/>
  <c r="D28" i="1"/>
  <c r="C28" i="1"/>
  <c r="B28" i="1"/>
  <c r="AG29" i="8"/>
  <c r="Y29" i="8"/>
  <c r="Q29" i="8"/>
  <c r="I29" i="8"/>
  <c r="A29" i="8"/>
  <c r="B19" i="1" l="1"/>
  <c r="AM26" i="8"/>
  <c r="AE26" i="8"/>
  <c r="W26" i="8"/>
  <c r="O26" i="8"/>
  <c r="G26" i="8"/>
  <c r="AM25" i="8"/>
  <c r="AE25" i="8"/>
  <c r="W25" i="8"/>
  <c r="O25" i="8"/>
  <c r="G25" i="8"/>
  <c r="AM24" i="8"/>
  <c r="AE24" i="8"/>
  <c r="W24" i="8"/>
  <c r="O24" i="8"/>
  <c r="G24" i="8"/>
  <c r="AM23" i="8"/>
  <c r="AE23" i="8"/>
  <c r="W23" i="8"/>
  <c r="O23" i="8"/>
  <c r="G23" i="8"/>
  <c r="AM22" i="8"/>
  <c r="AE22" i="8"/>
  <c r="W22" i="8"/>
  <c r="O22" i="8"/>
  <c r="G22" i="8"/>
  <c r="AM21" i="8"/>
  <c r="AE21" i="8"/>
  <c r="W21" i="8"/>
  <c r="O21" i="8"/>
  <c r="G21" i="8"/>
  <c r="AM20" i="8"/>
  <c r="AE20" i="8"/>
  <c r="W20" i="8"/>
  <c r="O20" i="8"/>
  <c r="G20" i="8"/>
  <c r="AM19" i="8"/>
  <c r="AE19" i="8"/>
  <c r="W19" i="8"/>
  <c r="O19" i="8"/>
  <c r="G19" i="8"/>
  <c r="AM18" i="8"/>
  <c r="AE18" i="8"/>
  <c r="W18" i="8"/>
  <c r="O18" i="8"/>
  <c r="G18" i="8"/>
  <c r="AM17" i="8"/>
  <c r="AE17" i="8"/>
  <c r="W17" i="8"/>
  <c r="O17" i="8"/>
  <c r="G17" i="8"/>
  <c r="AM16" i="8"/>
  <c r="AE16" i="8"/>
  <c r="W16" i="8"/>
  <c r="O16" i="8"/>
  <c r="G16" i="8"/>
  <c r="AM15" i="8"/>
  <c r="AE15" i="8"/>
  <c r="W15" i="8"/>
  <c r="O15" i="8"/>
  <c r="G15" i="8"/>
  <c r="AM14" i="8"/>
  <c r="AE14" i="8"/>
  <c r="W14" i="8"/>
  <c r="O14" i="8"/>
  <c r="G14" i="8"/>
  <c r="AM13" i="8"/>
  <c r="AE13" i="8"/>
  <c r="W13" i="8"/>
  <c r="O13" i="8"/>
  <c r="G13" i="8"/>
  <c r="AM12" i="8"/>
  <c r="AE12" i="8"/>
  <c r="W12" i="8"/>
  <c r="O12" i="8"/>
  <c r="G12" i="8"/>
  <c r="AM11" i="8"/>
  <c r="AE11" i="8"/>
  <c r="W11" i="8"/>
  <c r="O11" i="8"/>
  <c r="G11" i="8"/>
  <c r="AM10" i="8"/>
  <c r="AE10" i="8"/>
  <c r="W10" i="8"/>
  <c r="O10" i="8"/>
  <c r="G10" i="8"/>
  <c r="AM9" i="8"/>
  <c r="AE9" i="8"/>
  <c r="W9" i="8"/>
  <c r="O9" i="8"/>
  <c r="G9" i="8"/>
  <c r="AM8" i="8"/>
  <c r="AE8" i="8"/>
  <c r="W8" i="8"/>
  <c r="O8" i="8"/>
  <c r="G8" i="8"/>
  <c r="AM7" i="8"/>
  <c r="AE7" i="8"/>
  <c r="W7" i="8"/>
  <c r="O7" i="8"/>
  <c r="G7" i="8"/>
  <c r="AM6" i="8"/>
  <c r="AE6" i="8"/>
  <c r="W6" i="8"/>
  <c r="O6" i="8"/>
  <c r="G6" i="8"/>
  <c r="AM5" i="8"/>
  <c r="AE5" i="8"/>
  <c r="W5" i="8"/>
  <c r="O5" i="8"/>
  <c r="G5" i="8"/>
  <c r="AM4" i="8"/>
  <c r="AE4" i="8"/>
  <c r="W4" i="8"/>
  <c r="O4" i="8"/>
  <c r="O27" i="8" s="1"/>
  <c r="G4" i="8"/>
  <c r="AM3" i="8"/>
  <c r="AM27" i="8" s="1"/>
  <c r="AE3" i="8"/>
  <c r="AE27" i="8" s="1"/>
  <c r="W3" i="8"/>
  <c r="W27" i="8" s="1"/>
  <c r="O3" i="8"/>
  <c r="G3" i="8"/>
  <c r="G27" i="8" s="1"/>
  <c r="C30" i="4"/>
  <c r="C29" i="4"/>
  <c r="C28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12" i="4"/>
  <c r="G19" i="1"/>
  <c r="I19" i="1" s="1"/>
  <c r="L9" i="1" a="1"/>
  <c r="L9" i="1" s="1"/>
  <c r="C27" i="4"/>
  <c r="G60" i="1"/>
  <c r="I60" i="1" s="1"/>
  <c r="E9" i="1"/>
  <c r="G49" i="1" s="1"/>
  <c r="I49" i="1" s="1"/>
  <c r="G18" i="1"/>
  <c r="I18" i="1" s="1"/>
  <c r="G20" i="1"/>
  <c r="I20" i="1" s="1"/>
  <c r="G21" i="1"/>
  <c r="I21" i="1" s="1"/>
  <c r="G22" i="1"/>
  <c r="I22" i="1" s="1"/>
  <c r="G23" i="1"/>
  <c r="I23" i="1" s="1"/>
  <c r="G24" i="1"/>
  <c r="I24" i="1" s="1"/>
  <c r="G25" i="1"/>
  <c r="I25" i="1" s="1"/>
  <c r="G26" i="1"/>
  <c r="I26" i="1" s="1"/>
  <c r="G27" i="1"/>
  <c r="I27" i="1" s="1"/>
  <c r="G28" i="1"/>
  <c r="I28" i="1" s="1"/>
  <c r="G29" i="1"/>
  <c r="I29" i="1" s="1"/>
  <c r="G30" i="1"/>
  <c r="I30" i="1" s="1"/>
  <c r="G31" i="1"/>
  <c r="I31" i="1" s="1"/>
  <c r="G32" i="1"/>
  <c r="I32" i="1" s="1"/>
  <c r="G33" i="1"/>
  <c r="I33" i="1" s="1"/>
  <c r="G34" i="1"/>
  <c r="I34" i="1" s="1"/>
  <c r="G35" i="1"/>
  <c r="I35" i="1" s="1"/>
  <c r="G36" i="1"/>
  <c r="I36" i="1" s="1"/>
  <c r="I15" i="1"/>
  <c r="D16" i="1" a="1"/>
  <c r="D16" i="1" s="1"/>
  <c r="E16" i="1" a="1"/>
  <c r="E16" i="1" s="1"/>
  <c r="F16" i="1" a="1"/>
  <c r="F16" i="1" s="1"/>
  <c r="G16" i="1" a="1"/>
  <c r="G16" i="1" s="1"/>
  <c r="H16" i="1" a="1"/>
  <c r="H16" i="1" s="1"/>
  <c r="G38" i="1"/>
  <c r="I38" i="1" s="1"/>
  <c r="G39" i="1"/>
  <c r="I39" i="1" s="1"/>
  <c r="G40" i="1"/>
  <c r="I40" i="1" s="1"/>
  <c r="G41" i="1"/>
  <c r="I41" i="1" s="1"/>
  <c r="G42" i="1"/>
  <c r="I42" i="1" s="1"/>
  <c r="G43" i="1"/>
  <c r="I43" i="1" s="1"/>
  <c r="C9" i="4"/>
  <c r="G73" i="1"/>
  <c r="I73" i="1" s="1"/>
  <c r="G74" i="1"/>
  <c r="I74" i="1" s="1"/>
  <c r="G75" i="1"/>
  <c r="I75" i="1" s="1"/>
  <c r="G76" i="1"/>
  <c r="I76" i="1" s="1"/>
  <c r="G79" i="1"/>
  <c r="I79" i="1" s="1"/>
  <c r="G80" i="1"/>
  <c r="I80" i="1" s="1"/>
  <c r="G81" i="1"/>
  <c r="I81" i="1" s="1"/>
  <c r="G72" i="1"/>
  <c r="I72" i="1" s="1"/>
  <c r="G5" i="1"/>
  <c r="G77" i="1"/>
  <c r="I77" i="1" s="1"/>
  <c r="G78" i="1"/>
  <c r="I78" i="1" s="1"/>
  <c r="C31" i="4" l="1"/>
  <c r="C34" i="4" s="1"/>
  <c r="G45" i="1"/>
  <c r="I45" i="1" s="1"/>
  <c r="G54" i="1"/>
  <c r="I54" i="1" s="1"/>
  <c r="G50" i="1"/>
  <c r="I50" i="1" s="1"/>
  <c r="G55" i="1"/>
  <c r="I55" i="1" s="1"/>
  <c r="G56" i="1"/>
  <c r="I56" i="1" s="1"/>
  <c r="G57" i="1"/>
  <c r="I57" i="1" s="1"/>
  <c r="G58" i="1"/>
  <c r="I58" i="1" s="1"/>
  <c r="I82" i="1"/>
  <c r="G46" i="1"/>
  <c r="I46" i="1" s="1"/>
  <c r="G51" i="1"/>
  <c r="I51" i="1" s="1"/>
  <c r="G47" i="1"/>
  <c r="I47" i="1" s="1"/>
  <c r="G52" i="1"/>
  <c r="I52" i="1" s="1"/>
  <c r="G48" i="1"/>
  <c r="I48" i="1" s="1"/>
  <c r="G53" i="1"/>
  <c r="I53" i="1" s="1"/>
  <c r="I16" i="1"/>
  <c r="I63" i="1" s="1"/>
  <c r="I66" i="1" l="1"/>
  <c r="L19" i="1" s="1"/>
  <c r="I8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Daniel M Solomon</author>
    <author>Microsoft Office User</author>
  </authors>
  <commentList>
    <comment ref="A3" authorId="0" shapeId="0" xr:uid="{44A25A4E-206C-C147-825B-5A7997D93D7B}">
      <text>
        <r>
          <rPr>
            <sz val="11"/>
            <color rgb="FF000000"/>
            <rFont val="Tahoma"/>
            <family val="2"/>
          </rPr>
          <t>Program Name as expected to appear in the online brochure</t>
        </r>
      </text>
    </comment>
    <comment ref="A14" authorId="1" shapeId="0" xr:uid="{63C8F6EC-56BC-894C-86EC-851FBD1039AF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Select employee type from dropdown menu.  Fringe will calculate based on employee type.
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A15" authorId="0" shapeId="0" xr:uid="{DAC30F19-FEC4-0F4E-9D2A-E9C03B8262C8}">
      <text>
        <r>
          <rPr>
            <sz val="11"/>
            <color rgb="FF000000"/>
            <rFont val="Tahoma"/>
            <family val="2"/>
          </rPr>
          <t xml:space="preserve">Maximum allowance of 3.25% of 9-month salary per credit hour taught.  12-month faculty/staff will need to complete dual employment paperwork.  
</t>
        </r>
        <r>
          <rPr>
            <sz val="11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>Contact your business office for information on salary caps.</t>
        </r>
      </text>
    </comment>
    <comment ref="A16" authorId="0" shapeId="0" xr:uid="{556F2F4C-D048-9C40-A57C-C1BF12768B49}">
      <text>
        <r>
          <rPr>
            <sz val="11"/>
            <color rgb="FF000000"/>
            <rFont val="Tahoma"/>
            <family val="2"/>
          </rPr>
          <t xml:space="preserve">Will calculate based on employee type.  Fringe rates will be updated yearly. 12 month faculty fringe rate is paid at the Staff fringe rate
</t>
        </r>
      </text>
    </comment>
    <comment ref="A19" authorId="1" shapeId="0" xr:uid="{8A74A2A2-F8C1-CF4D-ABD0-862AD7B6D8EB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Multiply number of miles by current mileage rate
</t>
        </r>
      </text>
    </comment>
    <comment ref="A33" authorId="0" shapeId="0" xr:uid="{36F1320D-358F-5A45-985C-93C596D81E1B}">
      <text>
        <r>
          <rPr>
            <sz val="12"/>
            <color rgb="FF000000"/>
            <rFont val="Calibri"/>
            <family val="2"/>
          </rPr>
          <t xml:space="preserve">Number of months rounded up to the next whole value. 
</t>
        </r>
      </text>
    </comment>
    <comment ref="A34" authorId="1" shapeId="0" xr:uid="{FE01BA1F-8CDC-ED46-A989-B7463E27FE5D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1-7 Days: $11
</t>
        </r>
        <r>
          <rPr>
            <sz val="10"/>
            <color rgb="FF000000"/>
            <rFont val="Calibri"/>
            <family val="2"/>
          </rPr>
          <t xml:space="preserve">8-14 Days: $22
</t>
        </r>
        <r>
          <rPr>
            <sz val="10"/>
            <color rgb="FF000000"/>
            <rFont val="Calibri"/>
            <family val="2"/>
          </rPr>
          <t xml:space="preserve">15-21 Days: $33
</t>
        </r>
        <r>
          <rPr>
            <sz val="10"/>
            <color rgb="FF000000"/>
            <rFont val="Calibri"/>
            <family val="2"/>
          </rPr>
          <t xml:space="preserve">21+ Days: Use monthly rate
</t>
        </r>
      </text>
    </comment>
    <comment ref="A52" authorId="0" shapeId="0" xr:uid="{F1FCBA4E-DC9C-FE46-9CD6-68F2B9634B0F}">
      <text>
        <r>
          <rPr>
            <sz val="12"/>
            <color rgb="FF000000"/>
            <rFont val="Calibri"/>
            <family val="2"/>
          </rPr>
          <t xml:space="preserve">Number of months rounded up to the next whole value. 
</t>
        </r>
      </text>
    </comment>
    <comment ref="A53" authorId="1" shapeId="0" xr:uid="{CF6DB37F-2CCB-954B-A61A-451B2CAEDB35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1-7 Days: $11
</t>
        </r>
        <r>
          <rPr>
            <sz val="10"/>
            <color rgb="FF000000"/>
            <rFont val="Calibri"/>
            <family val="2"/>
          </rPr>
          <t xml:space="preserve">8-14 Days: $22
</t>
        </r>
        <r>
          <rPr>
            <sz val="10"/>
            <color rgb="FF000000"/>
            <rFont val="Calibri"/>
            <family val="2"/>
          </rPr>
          <t xml:space="preserve">15-21 Days: $33
</t>
        </r>
        <r>
          <rPr>
            <sz val="10"/>
            <color rgb="FF000000"/>
            <rFont val="Calibri"/>
            <family val="2"/>
          </rPr>
          <t xml:space="preserve">21+ Days: Use monthly rate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<sst xmlns="http://schemas.openxmlformats.org/spreadsheetml/2006/main" count="196" uniqueCount="135">
  <si>
    <t>SHORT-TERM BUDGET</t>
  </si>
  <si>
    <t>FRINGE RATE</t>
  </si>
  <si>
    <t>Atlanta</t>
  </si>
  <si>
    <t>PROGRAM INFORMATION</t>
  </si>
  <si>
    <t>FACULTY</t>
  </si>
  <si>
    <t>Charlotte</t>
  </si>
  <si>
    <t>Program Title</t>
  </si>
  <si>
    <t>Term</t>
  </si>
  <si>
    <t>Year</t>
  </si>
  <si>
    <t>2026/2027</t>
  </si>
  <si>
    <t>GRADUATE STUDENTS</t>
  </si>
  <si>
    <t>Greenville/Spartanburg</t>
  </si>
  <si>
    <t>Location</t>
  </si>
  <si>
    <t>Start Date</t>
  </si>
  <si>
    <t>End Date</t>
  </si>
  <si>
    <t>STAFF</t>
  </si>
  <si>
    <t>Primary Program Director Name</t>
  </si>
  <si>
    <t># of Days</t>
  </si>
  <si>
    <t>Number of Students</t>
  </si>
  <si>
    <t>Ugrad</t>
  </si>
  <si>
    <t>Grad</t>
  </si>
  <si>
    <t>Grad Asst</t>
  </si>
  <si>
    <t xml:space="preserve">Mileage </t>
  </si>
  <si>
    <t>Project Number</t>
  </si>
  <si>
    <t>Current Mileage Reimbursement Rate</t>
  </si>
  <si>
    <t>TUITION REVENUE &amp; RELATED EXPENSES</t>
  </si>
  <si>
    <t>Aiport</t>
  </si>
  <si>
    <t>No. of Students</t>
  </si>
  <si>
    <t>Miles Round Trip</t>
  </si>
  <si>
    <t>EMPLOYEE  COSTS</t>
  </si>
  <si>
    <t>Faculty Recommended Currency Exchange Rates</t>
  </si>
  <si>
    <t>Faculty/Staff Name</t>
  </si>
  <si>
    <t>Date:</t>
  </si>
  <si>
    <t>Program Leader Travel Dates</t>
  </si>
  <si>
    <t>Employee Type</t>
  </si>
  <si>
    <t>Salary</t>
  </si>
  <si>
    <t>Fringe</t>
  </si>
  <si>
    <t>Foreign Amount</t>
  </si>
  <si>
    <t>Exchange Rate</t>
  </si>
  <si>
    <t>USD Amount</t>
  </si>
  <si>
    <t>Balance Program Fee Submitted to Student Financial Services</t>
  </si>
  <si>
    <t>Airfare</t>
  </si>
  <si>
    <t>Short-Term Program Application Fee</t>
  </si>
  <si>
    <t xml:space="preserve">Airport Mileage </t>
  </si>
  <si>
    <t>Short-Term Balance Program Fee</t>
  </si>
  <si>
    <t xml:space="preserve">On-site transportation </t>
  </si>
  <si>
    <t xml:space="preserve">Parking </t>
  </si>
  <si>
    <t>Baggage Fees</t>
  </si>
  <si>
    <t>Supplier</t>
  </si>
  <si>
    <t>Total Amount Due to Supplier</t>
  </si>
  <si>
    <t>Other Faculty Expenses</t>
  </si>
  <si>
    <t>International Phone Usage</t>
  </si>
  <si>
    <t>Housing Site 1</t>
  </si>
  <si>
    <t>Housing Site 2</t>
  </si>
  <si>
    <t>Housing Site 3</t>
  </si>
  <si>
    <t>Meals and Incidentals (use federal per diem rates to calculate total amounts)</t>
  </si>
  <si>
    <t>Miscellaneous</t>
  </si>
  <si>
    <t>Notes</t>
  </si>
  <si>
    <t>Excursion 1</t>
  </si>
  <si>
    <t xml:space="preserve">Previous Year Program Fee: </t>
  </si>
  <si>
    <t>Excursion 2</t>
  </si>
  <si>
    <t xml:space="preserve">Open to recruiting non-Clemson students: </t>
  </si>
  <si>
    <t>Excursion 3</t>
  </si>
  <si>
    <t>Planned recruiting and pre-departure events</t>
  </si>
  <si>
    <t>Monthly Insurance Rate ($45/month)</t>
  </si>
  <si>
    <t>Application Deadline:</t>
  </si>
  <si>
    <t>Weekly Insurance Rate ($12/week)</t>
  </si>
  <si>
    <t>Visa Expenses</t>
  </si>
  <si>
    <t>Vaccinations</t>
  </si>
  <si>
    <t>FLAT RATE STUDENT COSTS</t>
  </si>
  <si>
    <t>Local Instructor(s)</t>
  </si>
  <si>
    <t>Host Institution(s) Fee</t>
  </si>
  <si>
    <t>Facility(s) Rental</t>
  </si>
  <si>
    <t>Other 1</t>
  </si>
  <si>
    <t>Other 2</t>
  </si>
  <si>
    <t>Other 3</t>
  </si>
  <si>
    <t>PER STUDENT COSTS</t>
  </si>
  <si>
    <t>Total Airfare Costs (When included in Program Fee)</t>
  </si>
  <si>
    <t>Student Housing</t>
  </si>
  <si>
    <t>Student Meals</t>
  </si>
  <si>
    <t>Local Transportation (Bus, Taxi, Train, etc.)</t>
  </si>
  <si>
    <t>Misc</t>
  </si>
  <si>
    <t>MARKETING, RECRUITMENT &amp; PRE-DEPARTURE ORIENTATION (FLAT RATE)</t>
  </si>
  <si>
    <t>SUMMARY</t>
  </si>
  <si>
    <t>Contingency</t>
  </si>
  <si>
    <t>Program Expenses</t>
  </si>
  <si>
    <t>Other Contributions</t>
  </si>
  <si>
    <t>Program Fee Per Student</t>
  </si>
  <si>
    <t>OTHER ESTIMATED STUDENT EXPENSES (PERSONAL) - *These are not part of the Program Fee but part of the Total Cost of Attendance* PER STUDENT</t>
  </si>
  <si>
    <t>Airfare (if bought by students directly)</t>
  </si>
  <si>
    <t>Books/Supplies</t>
  </si>
  <si>
    <t xml:space="preserve">Passport, Visa </t>
  </si>
  <si>
    <t xml:space="preserve">Vaccinations </t>
  </si>
  <si>
    <t>Housing (not covered by program)</t>
  </si>
  <si>
    <t>Meals not covered by Program (Financial Aid recommends budgeting $131 per week)</t>
  </si>
  <si>
    <t>Miscellaneous or personal expenses (Financial Aid recommends budgeting $95 per week)</t>
  </si>
  <si>
    <t>Airport Parking Fees</t>
  </si>
  <si>
    <t>Phone</t>
  </si>
  <si>
    <t>Total Personal Expense Per Student</t>
  </si>
  <si>
    <t>Total Out of Pocket Per Student Less Tuition</t>
  </si>
  <si>
    <t>Program Actuals</t>
  </si>
  <si>
    <t>Revenue</t>
  </si>
  <si>
    <t>UG Tuition Income</t>
  </si>
  <si>
    <t>GR/GA Tuition Income</t>
  </si>
  <si>
    <t>Application Fee Income</t>
  </si>
  <si>
    <t>Program Fee Income</t>
  </si>
  <si>
    <t>Other Income</t>
  </si>
  <si>
    <t>Total Revenue</t>
  </si>
  <si>
    <t>Expenses</t>
  </si>
  <si>
    <t>Prepaid</t>
  </si>
  <si>
    <t>SA Faculty Lodging</t>
  </si>
  <si>
    <t>SA Faculty Meals</t>
  </si>
  <si>
    <t>SA Faculty Excursions</t>
  </si>
  <si>
    <t>SA Faculty Air Fare</t>
  </si>
  <si>
    <t>SA Faculty Mileage Reimbursement</t>
  </si>
  <si>
    <t>SA Faculty Registration Fees</t>
  </si>
  <si>
    <t>SA Student Lodging</t>
  </si>
  <si>
    <t>SA Student Meals</t>
  </si>
  <si>
    <t>SA Student Excursions</t>
  </si>
  <si>
    <t>SA Student Air Fare</t>
  </si>
  <si>
    <t>SA Student Registration Fees</t>
  </si>
  <si>
    <t>SA Ground Transportation</t>
  </si>
  <si>
    <t>SA Travel Other</t>
  </si>
  <si>
    <t>SA Admin Fees</t>
  </si>
  <si>
    <t>Other</t>
  </si>
  <si>
    <t>OGE Indirect</t>
  </si>
  <si>
    <t>Total Expenses</t>
  </si>
  <si>
    <t>Surplus/Deficit</t>
  </si>
  <si>
    <t>Bkft $$</t>
  </si>
  <si>
    <t>Lunc $$</t>
  </si>
  <si>
    <t>Dinner $$</t>
  </si>
  <si>
    <t>IE $$</t>
  </si>
  <si>
    <t>DAYS</t>
  </si>
  <si>
    <t>Travel Allowance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</si>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</sst>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;@"/>
    <numFmt numFmtId="166" formatCode="&quot;$&quot;#,##0"/>
    <numFmt numFmtId="167" formatCode="_(* #,##0.000_);_(* \(#,##0.000\);_(* &quot;-&quot;??_);_(@_)"/>
  </numFmts>
  <fonts count="3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theme="1"/>
      <name val="Arial"/>
      <family val="2"/>
    </font>
    <font>
      <sz val="11"/>
      <color rgb="FF000000"/>
      <name val="Tahoma"/>
      <family val="2"/>
    </font>
    <font>
      <sz val="10"/>
      <color rgb="FF000000"/>
      <name val="Tahoma"/>
      <family val="2"/>
    </font>
    <font>
      <sz val="12"/>
      <color theme="7" tint="-0.499984740745262"/>
      <name val="Arial"/>
      <family val="2"/>
    </font>
    <font>
      <b/>
      <sz val="10"/>
      <color rgb="FF000000"/>
      <name val="Tahoma"/>
      <family val="2"/>
    </font>
    <font>
      <u/>
      <sz val="12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b/>
      <sz val="16"/>
      <color theme="1"/>
      <name val="Calibri"/>
      <family val="2"/>
    </font>
    <font>
      <b/>
      <sz val="14"/>
      <color theme="0"/>
      <name val="Calibri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u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theme="7" tint="-0.499984740745262"/>
      <name val="Calibri"/>
      <family val="2"/>
    </font>
    <font>
      <b/>
      <sz val="22"/>
      <color theme="1"/>
      <name val="Calibri"/>
      <family val="2"/>
    </font>
    <font>
      <sz val="12"/>
      <color rgb="FF000000"/>
      <name val="Calibri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b/>
      <sz val="22"/>
      <color theme="0"/>
      <name val="Calibri"/>
      <family val="2"/>
      <scheme val="minor"/>
    </font>
    <font>
      <sz val="8"/>
      <name val="Calibri"/>
      <family val="2"/>
      <scheme val="minor"/>
    </font>
    <font>
      <b/>
      <u val="singleAccounting"/>
      <sz val="12"/>
      <color theme="1"/>
      <name val="Calibri"/>
      <family val="2"/>
      <scheme val="minor"/>
    </font>
    <font>
      <b/>
      <sz val="10"/>
      <color indexed="0"/>
      <name val="Arial"/>
      <family val="2"/>
    </font>
    <font>
      <sz val="10"/>
      <color rgb="FF000000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DA66"/>
        <bgColor indexed="64"/>
      </patternFill>
    </fill>
    <fill>
      <patternFill patternType="solid">
        <fgColor rgb="FFA5A5A5"/>
      </patternFill>
    </fill>
    <fill>
      <patternFill patternType="solid">
        <fgColor rgb="FFDDC7ED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1"/>
        <bgColor rgb="FF000000"/>
      </patternFill>
    </fill>
    <fill>
      <patternFill patternType="solid">
        <fgColor rgb="FFC8C8C8"/>
      </patternFill>
    </fill>
  </fills>
  <borders count="7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/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4" fillId="12" borderId="39" applyNumberFormat="0" applyAlignment="0" applyProtection="0"/>
  </cellStyleXfs>
  <cellXfs count="243">
    <xf numFmtId="0" fontId="0" fillId="0" borderId="0" xfId="0"/>
    <xf numFmtId="0" fontId="4" fillId="4" borderId="2" xfId="0" applyFont="1" applyFill="1" applyBorder="1"/>
    <xf numFmtId="0" fontId="5" fillId="4" borderId="3" xfId="0" applyFont="1" applyFill="1" applyBorder="1"/>
    <xf numFmtId="164" fontId="6" fillId="4" borderId="3" xfId="0" applyNumberFormat="1" applyFont="1" applyFill="1" applyBorder="1"/>
    <xf numFmtId="164" fontId="6" fillId="4" borderId="15" xfId="0" applyNumberFormat="1" applyFont="1" applyFill="1" applyBorder="1"/>
    <xf numFmtId="0" fontId="10" fillId="6" borderId="2" xfId="0" applyFont="1" applyFill="1" applyBorder="1"/>
    <xf numFmtId="3" fontId="10" fillId="6" borderId="3" xfId="0" applyNumberFormat="1" applyFont="1" applyFill="1" applyBorder="1" applyAlignment="1" applyProtection="1">
      <alignment horizontal="center"/>
      <protection locked="0"/>
    </xf>
    <xf numFmtId="0" fontId="3" fillId="6" borderId="0" xfId="0" applyFont="1" applyFill="1"/>
    <xf numFmtId="43" fontId="0" fillId="0" borderId="0" xfId="1" applyFont="1"/>
    <xf numFmtId="0" fontId="0" fillId="4" borderId="0" xfId="0" applyFill="1"/>
    <xf numFmtId="2" fontId="0" fillId="0" borderId="0" xfId="0" applyNumberFormat="1"/>
    <xf numFmtId="0" fontId="0" fillId="8" borderId="3" xfId="0" applyFill="1" applyBorder="1"/>
    <xf numFmtId="0" fontId="0" fillId="0" borderId="3" xfId="0" applyBorder="1"/>
    <xf numFmtId="0" fontId="6" fillId="4" borderId="3" xfId="0" applyFont="1" applyFill="1" applyBorder="1"/>
    <xf numFmtId="0" fontId="4" fillId="0" borderId="0" xfId="0" applyFont="1"/>
    <xf numFmtId="43" fontId="2" fillId="0" borderId="26" xfId="0" applyNumberFormat="1" applyFont="1" applyBorder="1"/>
    <xf numFmtId="0" fontId="13" fillId="0" borderId="0" xfId="0" applyFont="1"/>
    <xf numFmtId="43" fontId="13" fillId="0" borderId="0" xfId="1" applyFont="1"/>
    <xf numFmtId="43" fontId="15" fillId="0" borderId="0" xfId="1" applyFont="1"/>
    <xf numFmtId="43" fontId="16" fillId="0" borderId="0" xfId="1" applyFont="1"/>
    <xf numFmtId="0" fontId="18" fillId="4" borderId="29" xfId="0" applyFont="1" applyFill="1" applyBorder="1"/>
    <xf numFmtId="0" fontId="19" fillId="4" borderId="12" xfId="0" applyFont="1" applyFill="1" applyBorder="1"/>
    <xf numFmtId="164" fontId="20" fillId="4" borderId="12" xfId="0" applyNumberFormat="1" applyFont="1" applyFill="1" applyBorder="1"/>
    <xf numFmtId="3" fontId="20" fillId="4" borderId="12" xfId="0" applyNumberFormat="1" applyFont="1" applyFill="1" applyBorder="1"/>
    <xf numFmtId="164" fontId="20" fillId="4" borderId="9" xfId="0" applyNumberFormat="1" applyFont="1" applyFill="1" applyBorder="1"/>
    <xf numFmtId="0" fontId="21" fillId="2" borderId="2" xfId="0" applyFont="1" applyFill="1" applyBorder="1"/>
    <xf numFmtId="0" fontId="21" fillId="2" borderId="3" xfId="0" applyFont="1" applyFill="1" applyBorder="1"/>
    <xf numFmtId="164" fontId="21" fillId="3" borderId="4" xfId="0" applyNumberFormat="1" applyFont="1" applyFill="1" applyBorder="1" applyAlignment="1" applyProtection="1">
      <alignment horizontal="center"/>
      <protection locked="0"/>
    </xf>
    <xf numFmtId="14" fontId="21" fillId="3" borderId="3" xfId="0" applyNumberFormat="1" applyFont="1" applyFill="1" applyBorder="1" applyProtection="1">
      <protection locked="0"/>
    </xf>
    <xf numFmtId="165" fontId="21" fillId="2" borderId="3" xfId="0" applyNumberFormat="1" applyFont="1" applyFill="1" applyBorder="1"/>
    <xf numFmtId="14" fontId="21" fillId="3" borderId="15" xfId="0" applyNumberFormat="1" applyFont="1" applyFill="1" applyBorder="1" applyProtection="1">
      <protection locked="0"/>
    </xf>
    <xf numFmtId="3" fontId="24" fillId="0" borderId="3" xfId="0" applyNumberFormat="1" applyFont="1" applyBorder="1" applyAlignment="1">
      <alignment horizontal="center"/>
    </xf>
    <xf numFmtId="3" fontId="24" fillId="0" borderId="15" xfId="0" applyNumberFormat="1" applyFont="1" applyBorder="1" applyAlignment="1">
      <alignment horizontal="center"/>
    </xf>
    <xf numFmtId="3" fontId="21" fillId="3" borderId="3" xfId="0" applyNumberFormat="1" applyFont="1" applyFill="1" applyBorder="1" applyAlignment="1" applyProtection="1">
      <alignment horizontal="center"/>
      <protection locked="0"/>
    </xf>
    <xf numFmtId="0" fontId="18" fillId="4" borderId="2" xfId="0" applyFont="1" applyFill="1" applyBorder="1"/>
    <xf numFmtId="0" fontId="21" fillId="0" borderId="2" xfId="0" applyFont="1" applyBorder="1"/>
    <xf numFmtId="166" fontId="21" fillId="3" borderId="3" xfId="0" applyNumberFormat="1" applyFont="1" applyFill="1" applyBorder="1" applyAlignment="1" applyProtection="1">
      <alignment horizontal="center"/>
      <protection locked="0"/>
    </xf>
    <xf numFmtId="0" fontId="21" fillId="4" borderId="0" xfId="0" applyFont="1" applyFill="1"/>
    <xf numFmtId="166" fontId="21" fillId="7" borderId="3" xfId="0" applyNumberFormat="1" applyFont="1" applyFill="1" applyBorder="1" applyAlignment="1">
      <alignment horizontal="center"/>
    </xf>
    <xf numFmtId="0" fontId="21" fillId="0" borderId="2" xfId="0" applyFont="1" applyBorder="1" applyAlignment="1">
      <alignment vertical="center"/>
    </xf>
    <xf numFmtId="0" fontId="20" fillId="6" borderId="0" xfId="0" applyFont="1" applyFill="1"/>
    <xf numFmtId="43" fontId="21" fillId="0" borderId="0" xfId="1" applyFont="1"/>
    <xf numFmtId="2" fontId="21" fillId="0" borderId="0" xfId="0" applyNumberFormat="1" applyFont="1"/>
    <xf numFmtId="43" fontId="21" fillId="0" borderId="13" xfId="0" applyNumberFormat="1" applyFont="1" applyBorder="1"/>
    <xf numFmtId="3" fontId="21" fillId="3" borderId="4" xfId="0" applyNumberFormat="1" applyFont="1" applyFill="1" applyBorder="1" applyAlignment="1" applyProtection="1">
      <alignment horizontal="center"/>
      <protection locked="0"/>
    </xf>
    <xf numFmtId="3" fontId="21" fillId="3" borderId="41" xfId="0" applyNumberFormat="1" applyFont="1" applyFill="1" applyBorder="1" applyAlignment="1" applyProtection="1">
      <alignment horizontal="center"/>
      <protection locked="0"/>
    </xf>
    <xf numFmtId="3" fontId="21" fillId="3" borderId="12" xfId="0" applyNumberFormat="1" applyFont="1" applyFill="1" applyBorder="1" applyAlignment="1" applyProtection="1">
      <alignment horizontal="center"/>
      <protection locked="0"/>
    </xf>
    <xf numFmtId="3" fontId="21" fillId="0" borderId="3" xfId="0" applyNumberFormat="1" applyFont="1" applyBorder="1" applyAlignment="1" applyProtection="1">
      <alignment horizontal="left"/>
      <protection locked="0"/>
    </xf>
    <xf numFmtId="3" fontId="21" fillId="0" borderId="18" xfId="0" applyNumberFormat="1" applyFont="1" applyBorder="1" applyAlignment="1" applyProtection="1">
      <alignment horizontal="left"/>
      <protection locked="0"/>
    </xf>
    <xf numFmtId="43" fontId="21" fillId="0" borderId="11" xfId="0" applyNumberFormat="1" applyFont="1" applyBorder="1"/>
    <xf numFmtId="3" fontId="21" fillId="3" borderId="8" xfId="0" applyNumberFormat="1" applyFont="1" applyFill="1" applyBorder="1" applyAlignment="1" applyProtection="1">
      <alignment horizontal="center"/>
      <protection locked="0"/>
    </xf>
    <xf numFmtId="0" fontId="0" fillId="8" borderId="12" xfId="0" applyFill="1" applyBorder="1"/>
    <xf numFmtId="0" fontId="0" fillId="10" borderId="18" xfId="0" applyFill="1" applyBorder="1"/>
    <xf numFmtId="0" fontId="21" fillId="0" borderId="29" xfId="0" applyFont="1" applyBorder="1"/>
    <xf numFmtId="166" fontId="21" fillId="3" borderId="12" xfId="0" applyNumberFormat="1" applyFont="1" applyFill="1" applyBorder="1" applyAlignment="1" applyProtection="1">
      <alignment horizontal="center"/>
      <protection locked="0"/>
    </xf>
    <xf numFmtId="0" fontId="21" fillId="0" borderId="0" xfId="0" applyFont="1"/>
    <xf numFmtId="3" fontId="21" fillId="0" borderId="12" xfId="0" applyNumberFormat="1" applyFont="1" applyBorder="1" applyAlignment="1" applyProtection="1">
      <alignment horizontal="left"/>
      <protection locked="0"/>
    </xf>
    <xf numFmtId="0" fontId="22" fillId="0" borderId="2" xfId="0" applyFont="1" applyBorder="1"/>
    <xf numFmtId="43" fontId="21" fillId="0" borderId="15" xfId="1" applyFont="1" applyBorder="1"/>
    <xf numFmtId="0" fontId="18" fillId="4" borderId="17" xfId="0" applyFont="1" applyFill="1" applyBorder="1"/>
    <xf numFmtId="0" fontId="18" fillId="4" borderId="1" xfId="0" applyFont="1" applyFill="1" applyBorder="1"/>
    <xf numFmtId="0" fontId="21" fillId="0" borderId="3" xfId="0" applyFont="1" applyBorder="1"/>
    <xf numFmtId="0" fontId="21" fillId="4" borderId="32" xfId="0" applyFont="1" applyFill="1" applyBorder="1"/>
    <xf numFmtId="43" fontId="22" fillId="0" borderId="3" xfId="0" applyNumberFormat="1" applyFont="1" applyBorder="1"/>
    <xf numFmtId="3" fontId="21" fillId="0" borderId="41" xfId="0" applyNumberFormat="1" applyFont="1" applyBorder="1" applyAlignment="1" applyProtection="1">
      <alignment horizontal="left"/>
      <protection locked="0"/>
    </xf>
    <xf numFmtId="0" fontId="0" fillId="0" borderId="8" xfId="0" applyBorder="1"/>
    <xf numFmtId="0" fontId="0" fillId="0" borderId="12" xfId="0" applyBorder="1"/>
    <xf numFmtId="0" fontId="21" fillId="0" borderId="19" xfId="0" applyFont="1" applyBorder="1"/>
    <xf numFmtId="10" fontId="21" fillId="0" borderId="20" xfId="0" applyNumberFormat="1" applyFont="1" applyBorder="1"/>
    <xf numFmtId="0" fontId="21" fillId="0" borderId="21" xfId="0" applyFont="1" applyBorder="1"/>
    <xf numFmtId="10" fontId="21" fillId="0" borderId="22" xfId="0" applyNumberFormat="1" applyFont="1" applyBorder="1"/>
    <xf numFmtId="0" fontId="21" fillId="0" borderId="23" xfId="0" applyFont="1" applyBorder="1"/>
    <xf numFmtId="10" fontId="21" fillId="0" borderId="24" xfId="0" applyNumberFormat="1" applyFont="1" applyBorder="1"/>
    <xf numFmtId="43" fontId="21" fillId="0" borderId="20" xfId="1" applyFont="1" applyBorder="1"/>
    <xf numFmtId="43" fontId="21" fillId="0" borderId="22" xfId="1" applyFont="1" applyBorder="1"/>
    <xf numFmtId="43" fontId="21" fillId="0" borderId="24" xfId="1" applyFont="1" applyBorder="1"/>
    <xf numFmtId="0" fontId="17" fillId="11" borderId="26" xfId="0" applyFont="1" applyFill="1" applyBorder="1" applyAlignment="1">
      <alignment horizontal="center" wrapText="1"/>
    </xf>
    <xf numFmtId="0" fontId="21" fillId="0" borderId="34" xfId="0" applyFont="1" applyBorder="1"/>
    <xf numFmtId="0" fontId="21" fillId="0" borderId="35" xfId="0" applyFont="1" applyBorder="1"/>
    <xf numFmtId="0" fontId="21" fillId="0" borderId="36" xfId="0" applyFont="1" applyBorder="1"/>
    <xf numFmtId="44" fontId="21" fillId="0" borderId="23" xfId="3" applyFont="1" applyBorder="1" applyAlignment="1"/>
    <xf numFmtId="0" fontId="18" fillId="0" borderId="0" xfId="0" applyFont="1"/>
    <xf numFmtId="0" fontId="17" fillId="11" borderId="33" xfId="0" applyFont="1" applyFill="1" applyBorder="1" applyAlignment="1">
      <alignment horizontal="center" vertical="center"/>
    </xf>
    <xf numFmtId="43" fontId="21" fillId="0" borderId="0" xfId="1" applyFont="1" applyBorder="1"/>
    <xf numFmtId="44" fontId="21" fillId="0" borderId="0" xfId="3" applyFont="1" applyBorder="1" applyAlignment="1"/>
    <xf numFmtId="0" fontId="30" fillId="0" borderId="51" xfId="0" applyFont="1" applyBorder="1"/>
    <xf numFmtId="43" fontId="21" fillId="0" borderId="52" xfId="3" applyNumberFormat="1" applyFont="1" applyBorder="1" applyAlignment="1"/>
    <xf numFmtId="0" fontId="30" fillId="0" borderId="53" xfId="0" applyFont="1" applyBorder="1"/>
    <xf numFmtId="43" fontId="21" fillId="0" borderId="54" xfId="3" applyNumberFormat="1" applyFont="1" applyBorder="1" applyAlignment="1"/>
    <xf numFmtId="0" fontId="30" fillId="0" borderId="55" xfId="0" applyFont="1" applyBorder="1"/>
    <xf numFmtId="43" fontId="21" fillId="0" borderId="56" xfId="3" applyNumberFormat="1" applyFont="1" applyBorder="1" applyAlignment="1"/>
    <xf numFmtId="3" fontId="21" fillId="3" borderId="38" xfId="0" applyNumberFormat="1" applyFont="1" applyFill="1" applyBorder="1" applyAlignment="1" applyProtection="1">
      <alignment horizontal="center"/>
      <protection locked="0"/>
    </xf>
    <xf numFmtId="3" fontId="21" fillId="3" borderId="7" xfId="0" applyNumberFormat="1" applyFont="1" applyFill="1" applyBorder="1" applyAlignment="1" applyProtection="1">
      <alignment horizontal="center"/>
      <protection locked="0"/>
    </xf>
    <xf numFmtId="0" fontId="21" fillId="0" borderId="41" xfId="0" applyFont="1" applyBorder="1"/>
    <xf numFmtId="3" fontId="21" fillId="0" borderId="46" xfId="0" applyNumberFormat="1" applyFont="1" applyBorder="1" applyAlignment="1" applyProtection="1">
      <alignment horizontal="left"/>
      <protection locked="0"/>
    </xf>
    <xf numFmtId="3" fontId="21" fillId="0" borderId="47" xfId="0" applyNumberFormat="1" applyFont="1" applyBorder="1" applyAlignment="1" applyProtection="1">
      <alignment horizontal="left"/>
      <protection locked="0"/>
    </xf>
    <xf numFmtId="0" fontId="21" fillId="0" borderId="46" xfId="0" applyFont="1" applyBorder="1"/>
    <xf numFmtId="0" fontId="21" fillId="0" borderId="30" xfId="0" applyFont="1" applyBorder="1" applyAlignment="1">
      <alignment vertical="center" wrapText="1"/>
    </xf>
    <xf numFmtId="0" fontId="21" fillId="0" borderId="29" xfId="0" applyFont="1" applyBorder="1" applyAlignment="1">
      <alignment vertical="center" wrapText="1"/>
    </xf>
    <xf numFmtId="166" fontId="21" fillId="3" borderId="9" xfId="0" applyNumberFormat="1" applyFont="1" applyFill="1" applyBorder="1" applyAlignment="1" applyProtection="1">
      <alignment horizontal="center"/>
      <protection locked="0"/>
    </xf>
    <xf numFmtId="166" fontId="21" fillId="3" borderId="47" xfId="0" applyNumberFormat="1" applyFont="1" applyFill="1" applyBorder="1" applyAlignment="1" applyProtection="1">
      <alignment horizontal="center"/>
      <protection locked="0"/>
    </xf>
    <xf numFmtId="0" fontId="21" fillId="2" borderId="2" xfId="0" applyFont="1" applyFill="1" applyBorder="1" applyAlignment="1">
      <alignment vertical="center"/>
    </xf>
    <xf numFmtId="0" fontId="21" fillId="2" borderId="17" xfId="0" applyFont="1" applyFill="1" applyBorder="1" applyAlignment="1">
      <alignment vertical="center"/>
    </xf>
    <xf numFmtId="43" fontId="21" fillId="0" borderId="0" xfId="3" applyNumberFormat="1" applyFont="1" applyBorder="1" applyAlignment="1"/>
    <xf numFmtId="0" fontId="21" fillId="0" borderId="2" xfId="0" applyFont="1" applyBorder="1" applyAlignment="1">
      <alignment wrapText="1"/>
    </xf>
    <xf numFmtId="164" fontId="20" fillId="4" borderId="8" xfId="0" applyNumberFormat="1" applyFont="1" applyFill="1" applyBorder="1"/>
    <xf numFmtId="3" fontId="20" fillId="4" borderId="8" xfId="0" applyNumberFormat="1" applyFont="1" applyFill="1" applyBorder="1"/>
    <xf numFmtId="164" fontId="20" fillId="4" borderId="58" xfId="0" applyNumberFormat="1" applyFont="1" applyFill="1" applyBorder="1"/>
    <xf numFmtId="0" fontId="32" fillId="16" borderId="9" xfId="0" applyFont="1" applyFill="1" applyBorder="1" applyAlignment="1">
      <alignment vertical="center"/>
    </xf>
    <xf numFmtId="0" fontId="32" fillId="16" borderId="10" xfId="0" applyFont="1" applyFill="1" applyBorder="1" applyAlignment="1">
      <alignment vertical="center"/>
    </xf>
    <xf numFmtId="3" fontId="31" fillId="13" borderId="42" xfId="0" applyNumberFormat="1" applyFont="1" applyFill="1" applyBorder="1" applyAlignment="1" applyProtection="1">
      <alignment horizontal="center"/>
      <protection locked="0"/>
    </xf>
    <xf numFmtId="3" fontId="31" fillId="13" borderId="50" xfId="0" applyNumberFormat="1" applyFont="1" applyFill="1" applyBorder="1" applyAlignment="1" applyProtection="1">
      <alignment horizontal="center"/>
      <protection locked="0"/>
    </xf>
    <xf numFmtId="3" fontId="31" fillId="13" borderId="41" xfId="0" applyNumberFormat="1" applyFont="1" applyFill="1" applyBorder="1" applyAlignment="1" applyProtection="1">
      <alignment horizontal="center"/>
      <protection locked="0"/>
    </xf>
    <xf numFmtId="3" fontId="31" fillId="13" borderId="57" xfId="0" applyNumberFormat="1" applyFont="1" applyFill="1" applyBorder="1" applyAlignment="1" applyProtection="1">
      <alignment horizontal="center"/>
      <protection locked="0"/>
    </xf>
    <xf numFmtId="3" fontId="31" fillId="13" borderId="46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right"/>
    </xf>
    <xf numFmtId="0" fontId="13" fillId="0" borderId="0" xfId="0" applyFont="1" applyAlignment="1">
      <alignment horizontal="left"/>
    </xf>
    <xf numFmtId="43" fontId="0" fillId="0" borderId="0" xfId="0" applyNumberFormat="1"/>
    <xf numFmtId="49" fontId="21" fillId="3" borderId="12" xfId="0" applyNumberFormat="1" applyFont="1" applyFill="1" applyBorder="1" applyAlignment="1" applyProtection="1">
      <alignment horizontal="center"/>
      <protection locked="0"/>
    </xf>
    <xf numFmtId="0" fontId="21" fillId="0" borderId="24" xfId="0" applyFont="1" applyBorder="1" applyAlignment="1">
      <alignment vertical="top" wrapText="1"/>
    </xf>
    <xf numFmtId="0" fontId="21" fillId="0" borderId="33" xfId="0" applyFont="1" applyBorder="1" applyAlignment="1">
      <alignment vertical="top" wrapText="1"/>
    </xf>
    <xf numFmtId="0" fontId="12" fillId="0" borderId="2" xfId="2" applyBorder="1" applyAlignment="1">
      <alignment vertical="center" wrapText="1"/>
    </xf>
    <xf numFmtId="43" fontId="2" fillId="0" borderId="0" xfId="1" applyFont="1" applyAlignment="1">
      <alignment horizontal="left"/>
    </xf>
    <xf numFmtId="43" fontId="35" fillId="0" borderId="0" xfId="1" applyFont="1" applyAlignment="1">
      <alignment horizontal="left"/>
    </xf>
    <xf numFmtId="0" fontId="36" fillId="17" borderId="65" xfId="0" applyFont="1" applyFill="1" applyBorder="1"/>
    <xf numFmtId="49" fontId="36" fillId="17" borderId="65" xfId="0" applyNumberFormat="1" applyFont="1" applyFill="1" applyBorder="1"/>
    <xf numFmtId="43" fontId="36" fillId="17" borderId="65" xfId="1" applyFont="1" applyFill="1" applyBorder="1"/>
    <xf numFmtId="1" fontId="0" fillId="0" borderId="0" xfId="0" applyNumberFormat="1"/>
    <xf numFmtId="14" fontId="0" fillId="0" borderId="0" xfId="0" applyNumberFormat="1"/>
    <xf numFmtId="49" fontId="0" fillId="0" borderId="0" xfId="0" applyNumberFormat="1"/>
    <xf numFmtId="0" fontId="12" fillId="0" borderId="66" xfId="2" applyFill="1" applyBorder="1"/>
    <xf numFmtId="167" fontId="21" fillId="0" borderId="67" xfId="1" applyNumberFormat="1" applyFont="1" applyBorder="1"/>
    <xf numFmtId="0" fontId="21" fillId="0" borderId="27" xfId="0" applyFont="1" applyBorder="1"/>
    <xf numFmtId="1" fontId="21" fillId="0" borderId="28" xfId="1" applyNumberFormat="1" applyFont="1" applyBorder="1"/>
    <xf numFmtId="0" fontId="2" fillId="0" borderId="25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9" fontId="21" fillId="3" borderId="14" xfId="0" applyNumberFormat="1" applyFont="1" applyFill="1" applyBorder="1" applyAlignment="1" applyProtection="1">
      <alignment horizontal="center"/>
      <protection locked="0"/>
    </xf>
    <xf numFmtId="0" fontId="0" fillId="4" borderId="12" xfId="0" applyFill="1" applyBorder="1"/>
    <xf numFmtId="0" fontId="0" fillId="4" borderId="3" xfId="0" applyFill="1" applyBorder="1"/>
    <xf numFmtId="44" fontId="21" fillId="0" borderId="15" xfId="3" applyFont="1" applyBorder="1"/>
    <xf numFmtId="3" fontId="31" fillId="4" borderId="47" xfId="0" applyNumberFormat="1" applyFont="1" applyFill="1" applyBorder="1" applyAlignment="1" applyProtection="1">
      <alignment horizontal="center"/>
      <protection locked="0"/>
    </xf>
    <xf numFmtId="3" fontId="31" fillId="4" borderId="41" xfId="0" applyNumberFormat="1" applyFont="1" applyFill="1" applyBorder="1" applyAlignment="1" applyProtection="1">
      <alignment horizontal="center"/>
      <protection locked="0"/>
    </xf>
    <xf numFmtId="3" fontId="31" fillId="4" borderId="46" xfId="0" applyNumberFormat="1" applyFont="1" applyFill="1" applyBorder="1" applyAlignment="1" applyProtection="1">
      <alignment horizontal="center"/>
      <protection locked="0"/>
    </xf>
    <xf numFmtId="44" fontId="21" fillId="0" borderId="37" xfId="3" applyFont="1" applyBorder="1" applyAlignment="1"/>
    <xf numFmtId="3" fontId="6" fillId="4" borderId="4" xfId="0" applyNumberFormat="1" applyFont="1" applyFill="1" applyBorder="1"/>
    <xf numFmtId="0" fontId="22" fillId="0" borderId="66" xfId="0" applyFont="1" applyBorder="1"/>
    <xf numFmtId="44" fontId="21" fillId="0" borderId="67" xfId="3" applyFont="1" applyBorder="1"/>
    <xf numFmtId="164" fontId="6" fillId="4" borderId="2" xfId="0" applyNumberFormat="1" applyFont="1" applyFill="1" applyBorder="1"/>
    <xf numFmtId="0" fontId="0" fillId="0" borderId="25" xfId="0" applyBorder="1"/>
    <xf numFmtId="0" fontId="0" fillId="0" borderId="31" xfId="0" applyBorder="1"/>
    <xf numFmtId="3" fontId="24" fillId="4" borderId="18" xfId="0" applyNumberFormat="1" applyFont="1" applyFill="1" applyBorder="1" applyAlignment="1">
      <alignment horizontal="center"/>
    </xf>
    <xf numFmtId="3" fontId="24" fillId="4" borderId="69" xfId="0" applyNumberFormat="1" applyFont="1" applyFill="1" applyBorder="1" applyAlignment="1">
      <alignment horizontal="center"/>
    </xf>
    <xf numFmtId="3" fontId="24" fillId="4" borderId="13" xfId="0" applyNumberFormat="1" applyFont="1" applyFill="1" applyBorder="1" applyAlignment="1">
      <alignment horizontal="center"/>
    </xf>
    <xf numFmtId="0" fontId="32" fillId="16" borderId="13" xfId="0" applyFont="1" applyFill="1" applyBorder="1" applyAlignment="1">
      <alignment vertical="center"/>
    </xf>
    <xf numFmtId="166" fontId="24" fillId="4" borderId="72" xfId="0" applyNumberFormat="1" applyFont="1" applyFill="1" applyBorder="1" applyAlignment="1" applyProtection="1">
      <alignment horizontal="center"/>
      <protection locked="0"/>
    </xf>
    <xf numFmtId="0" fontId="0" fillId="0" borderId="66" xfId="0" applyBorder="1"/>
    <xf numFmtId="0" fontId="0" fillId="0" borderId="73" xfId="0" applyBorder="1"/>
    <xf numFmtId="0" fontId="0" fillId="0" borderId="67" xfId="0" applyBorder="1"/>
    <xf numFmtId="0" fontId="0" fillId="0" borderId="2" xfId="0" applyBorder="1"/>
    <xf numFmtId="43" fontId="0" fillId="0" borderId="3" xfId="1" applyFont="1" applyBorder="1"/>
    <xf numFmtId="43" fontId="0" fillId="0" borderId="15" xfId="1" applyFont="1" applyBorder="1"/>
    <xf numFmtId="0" fontId="0" fillId="0" borderId="30" xfId="0" applyBorder="1"/>
    <xf numFmtId="43" fontId="0" fillId="0" borderId="8" xfId="1" applyFont="1" applyBorder="1"/>
    <xf numFmtId="43" fontId="0" fillId="0" borderId="33" xfId="1" applyFont="1" applyBorder="1"/>
    <xf numFmtId="4" fontId="21" fillId="3" borderId="8" xfId="0" applyNumberFormat="1" applyFont="1" applyFill="1" applyBorder="1" applyAlignment="1">
      <alignment horizontal="center"/>
    </xf>
    <xf numFmtId="43" fontId="21" fillId="0" borderId="18" xfId="1" applyFont="1" applyBorder="1" applyProtection="1"/>
    <xf numFmtId="43" fontId="21" fillId="0" borderId="0" xfId="1" applyFont="1" applyProtection="1"/>
    <xf numFmtId="43" fontId="0" fillId="0" borderId="0" xfId="1" applyFont="1" applyProtection="1"/>
    <xf numFmtId="43" fontId="0" fillId="0" borderId="13" xfId="0" applyNumberFormat="1" applyBorder="1"/>
    <xf numFmtId="44" fontId="21" fillId="0" borderId="15" xfId="3" applyFont="1" applyBorder="1" applyProtection="1"/>
    <xf numFmtId="44" fontId="21" fillId="0" borderId="37" xfId="3" applyFont="1" applyBorder="1" applyAlignment="1" applyProtection="1"/>
    <xf numFmtId="0" fontId="12" fillId="11" borderId="19" xfId="2" applyFill="1" applyBorder="1" applyAlignment="1">
      <alignment horizontal="center" vertical="center"/>
    </xf>
    <xf numFmtId="0" fontId="12" fillId="11" borderId="20" xfId="2" applyFill="1" applyBorder="1" applyAlignment="1">
      <alignment horizontal="center" vertical="center"/>
    </xf>
    <xf numFmtId="3" fontId="21" fillId="0" borderId="0" xfId="0" applyNumberFormat="1" applyFont="1" applyAlignment="1">
      <alignment horizontal="left"/>
    </xf>
    <xf numFmtId="0" fontId="32" fillId="15" borderId="62" xfId="0" applyFont="1" applyFill="1" applyBorder="1" applyAlignment="1">
      <alignment horizontal="center" vertical="center"/>
    </xf>
    <xf numFmtId="0" fontId="32" fillId="15" borderId="63" xfId="0" applyFont="1" applyFill="1" applyBorder="1" applyAlignment="1">
      <alignment horizontal="center" vertical="center"/>
    </xf>
    <xf numFmtId="0" fontId="32" fillId="15" borderId="64" xfId="0" applyFont="1" applyFill="1" applyBorder="1" applyAlignment="1">
      <alignment horizontal="center" vertical="center"/>
    </xf>
    <xf numFmtId="0" fontId="29" fillId="11" borderId="25" xfId="0" applyFont="1" applyFill="1" applyBorder="1" applyAlignment="1">
      <alignment horizontal="center" vertical="center"/>
    </xf>
    <xf numFmtId="0" fontId="29" fillId="11" borderId="26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44" fontId="2" fillId="0" borderId="68" xfId="3" applyFont="1" applyBorder="1" applyAlignment="1" applyProtection="1">
      <alignment horizontal="center"/>
    </xf>
    <xf numFmtId="44" fontId="2" fillId="0" borderId="22" xfId="3" applyFont="1" applyBorder="1" applyAlignment="1" applyProtection="1">
      <alignment horizontal="center"/>
    </xf>
    <xf numFmtId="44" fontId="2" fillId="0" borderId="24" xfId="3" applyFont="1" applyBorder="1" applyAlignment="1" applyProtection="1">
      <alignment horizontal="center"/>
    </xf>
    <xf numFmtId="0" fontId="17" fillId="2" borderId="25" xfId="0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/>
    </xf>
    <xf numFmtId="0" fontId="7" fillId="9" borderId="0" xfId="0" applyFont="1" applyFill="1" applyAlignment="1">
      <alignment horizontal="center"/>
    </xf>
    <xf numFmtId="0" fontId="22" fillId="5" borderId="43" xfId="0" applyFont="1" applyFill="1" applyBorder="1" applyAlignment="1">
      <alignment horizontal="center"/>
    </xf>
    <xf numFmtId="0" fontId="22" fillId="5" borderId="44" xfId="0" applyFont="1" applyFill="1" applyBorder="1" applyAlignment="1">
      <alignment horizontal="center"/>
    </xf>
    <xf numFmtId="0" fontId="22" fillId="5" borderId="45" xfId="0" applyFont="1" applyFill="1" applyBorder="1" applyAlignment="1">
      <alignment horizontal="center"/>
    </xf>
    <xf numFmtId="0" fontId="21" fillId="2" borderId="7" xfId="0" applyFont="1" applyFill="1" applyBorder="1" applyAlignment="1">
      <alignment horizontal="left" vertical="center"/>
    </xf>
    <xf numFmtId="0" fontId="21" fillId="2" borderId="12" xfId="0" applyFont="1" applyFill="1" applyBorder="1" applyAlignment="1">
      <alignment horizontal="left" vertical="center"/>
    </xf>
    <xf numFmtId="0" fontId="22" fillId="5" borderId="48" xfId="0" applyFont="1" applyFill="1" applyBorder="1" applyAlignment="1">
      <alignment horizontal="center"/>
    </xf>
    <xf numFmtId="0" fontId="22" fillId="5" borderId="49" xfId="0" applyFont="1" applyFill="1" applyBorder="1" applyAlignment="1">
      <alignment horizontal="center"/>
    </xf>
    <xf numFmtId="0" fontId="22" fillId="5" borderId="25" xfId="0" applyFont="1" applyFill="1" applyBorder="1" applyAlignment="1">
      <alignment horizontal="center"/>
    </xf>
    <xf numFmtId="0" fontId="22" fillId="5" borderId="31" xfId="0" applyFont="1" applyFill="1" applyBorder="1" applyAlignment="1">
      <alignment horizontal="center"/>
    </xf>
    <xf numFmtId="0" fontId="22" fillId="5" borderId="26" xfId="0" applyFont="1" applyFill="1" applyBorder="1" applyAlignment="1">
      <alignment horizontal="center"/>
    </xf>
    <xf numFmtId="164" fontId="27" fillId="4" borderId="25" xfId="0" applyNumberFormat="1" applyFont="1" applyFill="1" applyBorder="1" applyAlignment="1">
      <alignment horizontal="center" vertical="center"/>
    </xf>
    <xf numFmtId="164" fontId="27" fillId="4" borderId="31" xfId="0" applyNumberFormat="1" applyFont="1" applyFill="1" applyBorder="1" applyAlignment="1">
      <alignment horizontal="center" vertical="center"/>
    </xf>
    <xf numFmtId="164" fontId="27" fillId="4" borderId="26" xfId="0" applyNumberFormat="1" applyFont="1" applyFill="1" applyBorder="1" applyAlignment="1">
      <alignment horizontal="center" vertical="center"/>
    </xf>
    <xf numFmtId="0" fontId="25" fillId="4" borderId="16" xfId="0" applyFont="1" applyFill="1" applyBorder="1" applyAlignment="1">
      <alignment horizontal="center" vertical="center"/>
    </xf>
    <xf numFmtId="0" fontId="25" fillId="4" borderId="6" xfId="0" applyFont="1" applyFill="1" applyBorder="1" applyAlignment="1">
      <alignment horizontal="center" vertical="center"/>
    </xf>
    <xf numFmtId="0" fontId="25" fillId="4" borderId="7" xfId="0" applyFont="1" applyFill="1" applyBorder="1" applyAlignment="1">
      <alignment horizontal="center" vertical="center"/>
    </xf>
    <xf numFmtId="0" fontId="25" fillId="4" borderId="21" xfId="0" applyFont="1" applyFill="1" applyBorder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5" fillId="4" borderId="13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3" fontId="26" fillId="2" borderId="70" xfId="0" applyNumberFormat="1" applyFont="1" applyFill="1" applyBorder="1" applyAlignment="1">
      <alignment horizontal="center" vertical="center"/>
    </xf>
    <xf numFmtId="0" fontId="26" fillId="2" borderId="71" xfId="0" applyFont="1" applyFill="1" applyBorder="1" applyAlignment="1">
      <alignment horizontal="center" vertical="center"/>
    </xf>
    <xf numFmtId="0" fontId="31" fillId="15" borderId="4" xfId="0" applyFont="1" applyFill="1" applyBorder="1" applyAlignment="1">
      <alignment horizontal="center"/>
    </xf>
    <xf numFmtId="0" fontId="31" fillId="15" borderId="1" xfId="0" applyFont="1" applyFill="1" applyBorder="1" applyAlignment="1">
      <alignment horizontal="center"/>
    </xf>
    <xf numFmtId="0" fontId="31" fillId="15" borderId="38" xfId="0" applyFont="1" applyFill="1" applyBorder="1" applyAlignment="1">
      <alignment horizontal="center"/>
    </xf>
    <xf numFmtId="0" fontId="17" fillId="11" borderId="25" xfId="0" applyFont="1" applyFill="1" applyBorder="1" applyAlignment="1">
      <alignment horizontal="center" vertical="center"/>
    </xf>
    <xf numFmtId="0" fontId="17" fillId="11" borderId="26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/>
    </xf>
    <xf numFmtId="0" fontId="22" fillId="0" borderId="38" xfId="0" applyFont="1" applyBorder="1" applyAlignment="1">
      <alignment horizontal="center"/>
    </xf>
    <xf numFmtId="0" fontId="31" fillId="15" borderId="59" xfId="0" applyFont="1" applyFill="1" applyBorder="1" applyAlignment="1">
      <alignment horizontal="center"/>
    </xf>
    <xf numFmtId="0" fontId="31" fillId="15" borderId="60" xfId="0" applyFont="1" applyFill="1" applyBorder="1" applyAlignment="1">
      <alignment horizontal="center"/>
    </xf>
    <xf numFmtId="0" fontId="31" fillId="15" borderId="61" xfId="0" applyFont="1" applyFill="1" applyBorder="1" applyAlignment="1">
      <alignment horizontal="center"/>
    </xf>
    <xf numFmtId="3" fontId="22" fillId="0" borderId="4" xfId="0" applyNumberFormat="1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3" fontId="22" fillId="0" borderId="14" xfId="0" applyNumberFormat="1" applyFont="1" applyBorder="1" applyAlignment="1">
      <alignment horizontal="center"/>
    </xf>
    <xf numFmtId="3" fontId="22" fillId="14" borderId="43" xfId="0" applyNumberFormat="1" applyFont="1" applyFill="1" applyBorder="1" applyAlignment="1" applyProtection="1">
      <alignment horizontal="center"/>
      <protection locked="0"/>
    </xf>
    <xf numFmtId="3" fontId="22" fillId="14" borderId="44" xfId="0" applyNumberFormat="1" applyFont="1" applyFill="1" applyBorder="1" applyAlignment="1" applyProtection="1">
      <alignment horizontal="center"/>
      <protection locked="0"/>
    </xf>
    <xf numFmtId="3" fontId="22" fillId="14" borderId="45" xfId="0" applyNumberFormat="1" applyFont="1" applyFill="1" applyBorder="1" applyAlignment="1" applyProtection="1">
      <alignment horizontal="center"/>
      <protection locked="0"/>
    </xf>
    <xf numFmtId="0" fontId="28" fillId="6" borderId="43" xfId="0" applyFont="1" applyFill="1" applyBorder="1" applyAlignment="1">
      <alignment horizontal="center"/>
    </xf>
    <xf numFmtId="0" fontId="28" fillId="6" borderId="44" xfId="0" applyFont="1" applyFill="1" applyBorder="1" applyAlignment="1">
      <alignment horizontal="center"/>
    </xf>
    <xf numFmtId="0" fontId="28" fillId="6" borderId="45" xfId="0" applyFont="1" applyFill="1" applyBorder="1" applyAlignment="1">
      <alignment horizontal="center"/>
    </xf>
    <xf numFmtId="1" fontId="23" fillId="3" borderId="41" xfId="0" applyNumberFormat="1" applyFont="1" applyFill="1" applyBorder="1" applyAlignment="1" applyProtection="1">
      <alignment horizontal="left" vertical="center"/>
      <protection locked="0"/>
    </xf>
    <xf numFmtId="0" fontId="33" fillId="12" borderId="40" xfId="4" applyFont="1" applyBorder="1" applyAlignment="1">
      <alignment horizontal="center"/>
    </xf>
    <xf numFmtId="49" fontId="0" fillId="0" borderId="25" xfId="0" applyNumberForma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6" xfId="0" applyBorder="1" applyAlignment="1">
      <alignment horizontal="center"/>
    </xf>
    <xf numFmtId="0" fontId="12" fillId="0" borderId="25" xfId="2" applyBorder="1" applyAlignment="1">
      <alignment horizontal="center" vertical="center" wrapText="1"/>
    </xf>
    <xf numFmtId="0" fontId="12" fillId="0" borderId="31" xfId="2" applyBorder="1" applyAlignment="1">
      <alignment horizontal="center" vertical="center" wrapText="1"/>
    </xf>
    <xf numFmtId="0" fontId="12" fillId="0" borderId="26" xfId="2" applyBorder="1" applyAlignment="1">
      <alignment horizontal="center" vertical="center" wrapText="1"/>
    </xf>
    <xf numFmtId="0" fontId="0" fillId="0" borderId="25" xfId="0" applyBorder="1" applyAlignment="1">
      <alignment horizontal="center"/>
    </xf>
  </cellXfs>
  <cellStyles count="5">
    <cellStyle name="Check Cell" xfId="4" builtinId="23"/>
    <cellStyle name="Comma" xfId="1" builtinId="3"/>
    <cellStyle name="Currency" xfId="3" builtinId="4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DDC7ED"/>
      <color rgb="FFFFDA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lemson.edu/procurement/concurtravel/travel-resources/policies.html" TargetMode="External"/><Relationship Id="rId2" Type="http://schemas.openxmlformats.org/officeDocument/2006/relationships/hyperlink" Target="https://www.xe.com/" TargetMode="External"/><Relationship Id="rId1" Type="http://schemas.openxmlformats.org/officeDocument/2006/relationships/hyperlink" Target="https://aoprals.state.gov/web920/per_diem.asp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aoprals.state.gov/web920/per_diem.asp" TargetMode="External"/><Relationship Id="rId2" Type="http://schemas.openxmlformats.org/officeDocument/2006/relationships/hyperlink" Target="https://aoprals.state.gov/web920/per_diem.asp" TargetMode="External"/><Relationship Id="rId1" Type="http://schemas.openxmlformats.org/officeDocument/2006/relationships/hyperlink" Target="https://aoprals.state.gov/web920/per_diem.asp" TargetMode="External"/><Relationship Id="rId5" Type="http://schemas.openxmlformats.org/officeDocument/2006/relationships/hyperlink" Target="https://aoprals.state.gov/web920/per_diem.asp" TargetMode="External"/><Relationship Id="rId4" Type="http://schemas.openxmlformats.org/officeDocument/2006/relationships/hyperlink" Target="https://aoprals.state.gov/web920/per_diem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CA94-98AF-C14C-8AA0-1F5B183C3982}">
  <sheetPr>
    <pageSetUpPr fitToPage="1"/>
  </sheetPr>
  <dimension ref="A1:AE84"/>
  <sheetViews>
    <sheetView tabSelected="1" topLeftCell="A47" zoomScaleNormal="100" workbookViewId="0">
      <selection activeCell="J8" sqref="J8"/>
    </sheetView>
  </sheetViews>
  <sheetFormatPr defaultColWidth="11" defaultRowHeight="15.95"/>
  <cols>
    <col min="1" max="1" width="50.375" bestFit="1" customWidth="1"/>
    <col min="2" max="5" width="12.5" customWidth="1"/>
    <col min="6" max="6" width="17.625" bestFit="1" customWidth="1"/>
    <col min="7" max="7" width="14.375" bestFit="1" customWidth="1"/>
    <col min="8" max="8" width="26" bestFit="1" customWidth="1"/>
    <col min="9" max="9" width="14.5" bestFit="1" customWidth="1"/>
    <col min="10" max="10" width="11" customWidth="1"/>
    <col min="11" max="11" width="44" style="55" bestFit="1" customWidth="1"/>
    <col min="12" max="12" width="41.125" style="55" customWidth="1"/>
  </cols>
  <sheetData>
    <row r="1" spans="1:31" ht="21.95" thickBot="1">
      <c r="A1" s="185" t="s">
        <v>0</v>
      </c>
      <c r="B1" s="186"/>
      <c r="C1" s="186"/>
      <c r="D1" s="186"/>
      <c r="E1" s="186"/>
      <c r="F1" s="186"/>
      <c r="G1" s="186"/>
      <c r="H1" s="186"/>
      <c r="I1" s="187"/>
      <c r="K1" s="185" t="s">
        <v>1</v>
      </c>
      <c r="L1" s="187"/>
      <c r="AE1" t="s">
        <v>2</v>
      </c>
    </row>
    <row r="2" spans="1:31" ht="18.95">
      <c r="A2" s="20" t="s">
        <v>3</v>
      </c>
      <c r="B2" s="21"/>
      <c r="C2" s="21"/>
      <c r="D2" s="21"/>
      <c r="E2" s="21"/>
      <c r="F2" s="22"/>
      <c r="G2" s="23"/>
      <c r="H2" s="22"/>
      <c r="I2" s="24"/>
      <c r="K2" s="67" t="s">
        <v>4</v>
      </c>
      <c r="L2" s="68">
        <v>0.40200000000000002</v>
      </c>
      <c r="AE2" t="s">
        <v>5</v>
      </c>
    </row>
    <row r="3" spans="1:31">
      <c r="A3" s="25" t="s">
        <v>6</v>
      </c>
      <c r="B3" s="213"/>
      <c r="C3" s="214"/>
      <c r="D3" s="214"/>
      <c r="E3" s="215"/>
      <c r="F3" s="26" t="s">
        <v>7</v>
      </c>
      <c r="G3" s="27"/>
      <c r="H3" s="26" t="s">
        <v>8</v>
      </c>
      <c r="I3" s="136" t="s">
        <v>9</v>
      </c>
      <c r="K3" s="69" t="s">
        <v>10</v>
      </c>
      <c r="L3" s="70">
        <v>9.2999999999999999E-2</v>
      </c>
      <c r="AE3" t="s">
        <v>11</v>
      </c>
    </row>
    <row r="4" spans="1:31" ht="17.100000000000001" thickBot="1">
      <c r="A4" s="25" t="s">
        <v>12</v>
      </c>
      <c r="B4" s="213"/>
      <c r="C4" s="214"/>
      <c r="D4" s="214"/>
      <c r="E4" s="215"/>
      <c r="F4" s="26" t="s">
        <v>13</v>
      </c>
      <c r="G4" s="28"/>
      <c r="H4" s="29" t="s">
        <v>14</v>
      </c>
      <c r="I4" s="30"/>
      <c r="K4" s="71" t="s">
        <v>15</v>
      </c>
      <c r="L4" s="72">
        <v>0.46500000000000002</v>
      </c>
    </row>
    <row r="5" spans="1:31" ht="17.100000000000001" thickBot="1">
      <c r="A5" s="25" t="s">
        <v>16</v>
      </c>
      <c r="B5" s="222"/>
      <c r="C5" s="223"/>
      <c r="D5" s="223"/>
      <c r="E5" s="224"/>
      <c r="F5" s="29" t="s">
        <v>17</v>
      </c>
      <c r="G5" s="225">
        <f>(I4-G4)+1</f>
        <v>1</v>
      </c>
      <c r="H5" s="226"/>
      <c r="I5" s="227"/>
    </row>
    <row r="6" spans="1:31" ht="21.95" thickBot="1">
      <c r="A6" s="102"/>
      <c r="B6" s="234"/>
      <c r="C6" s="234"/>
      <c r="D6" s="234"/>
      <c r="E6" s="234"/>
      <c r="F6" s="193" t="s">
        <v>18</v>
      </c>
      <c r="G6" s="31" t="s">
        <v>19</v>
      </c>
      <c r="H6" s="31" t="s">
        <v>20</v>
      </c>
      <c r="I6" s="32" t="s">
        <v>21</v>
      </c>
      <c r="K6" s="218" t="s">
        <v>22</v>
      </c>
      <c r="L6" s="219"/>
    </row>
    <row r="7" spans="1:31">
      <c r="A7" s="101" t="s">
        <v>23</v>
      </c>
      <c r="B7" s="174"/>
      <c r="C7" s="175"/>
      <c r="D7" s="175"/>
      <c r="E7" s="176"/>
      <c r="F7" s="194"/>
      <c r="G7" s="33">
        <v>1</v>
      </c>
      <c r="H7" s="33">
        <v>0</v>
      </c>
      <c r="I7" s="33">
        <v>0</v>
      </c>
      <c r="K7" s="130" t="s">
        <v>24</v>
      </c>
      <c r="L7" s="131">
        <v>0.7</v>
      </c>
    </row>
    <row r="8" spans="1:31" ht="20.100000000000001" thickBot="1">
      <c r="A8" s="34" t="s">
        <v>25</v>
      </c>
      <c r="B8" s="108"/>
      <c r="C8" s="109"/>
      <c r="D8" s="109"/>
      <c r="E8" s="153"/>
      <c r="F8" s="105"/>
      <c r="G8" s="106"/>
      <c r="H8" s="105"/>
      <c r="I8" s="107"/>
      <c r="K8" s="35" t="s">
        <v>26</v>
      </c>
      <c r="L8" s="58"/>
    </row>
    <row r="9" spans="1:31" ht="20.100000000000001" thickBot="1">
      <c r="A9" s="203"/>
      <c r="B9" s="204"/>
      <c r="C9" s="205"/>
      <c r="D9" s="209" t="s">
        <v>27</v>
      </c>
      <c r="E9" s="211">
        <f>G7+H7+I7</f>
        <v>1</v>
      </c>
      <c r="F9" s="200"/>
      <c r="G9" s="201"/>
      <c r="H9" s="201"/>
      <c r="I9" s="202"/>
      <c r="K9" s="132" t="s">
        <v>28</v>
      </c>
      <c r="L9" s="133" cm="1">
        <f t="array" ref="L9">_xlfn.IFS(L8="Atlanta",268,L8="Charlotte",254,L8="Greenville/Spartanburg",112,L8="",0)</f>
        <v>0</v>
      </c>
    </row>
    <row r="10" spans="1:31" ht="15.95" customHeight="1" thickBot="1">
      <c r="A10" s="206"/>
      <c r="B10" s="207"/>
      <c r="C10" s="208"/>
      <c r="D10" s="210"/>
      <c r="E10" s="212"/>
      <c r="F10" s="152" t="s">
        <v>19</v>
      </c>
      <c r="G10" s="150" t="s">
        <v>20</v>
      </c>
      <c r="H10" s="151" t="s">
        <v>21</v>
      </c>
      <c r="I10" s="154"/>
    </row>
    <row r="11" spans="1:31" ht="17.100000000000001" thickBot="1">
      <c r="A11" s="197" t="s">
        <v>29</v>
      </c>
      <c r="B11" s="198"/>
      <c r="C11" s="198"/>
      <c r="D11" s="198"/>
      <c r="E11" s="198"/>
      <c r="F11" s="198"/>
      <c r="G11" s="198"/>
      <c r="H11" s="198"/>
      <c r="I11" s="199"/>
      <c r="K11" s="171" t="s">
        <v>30</v>
      </c>
      <c r="L11" s="172"/>
    </row>
    <row r="12" spans="1:31">
      <c r="A12" s="53" t="s">
        <v>31</v>
      </c>
      <c r="B12" s="118"/>
      <c r="C12" s="118"/>
      <c r="D12" s="118"/>
      <c r="E12" s="118"/>
      <c r="F12" s="118"/>
      <c r="G12" s="54"/>
      <c r="H12" s="54"/>
      <c r="I12" s="37"/>
      <c r="K12" s="85" t="s">
        <v>32</v>
      </c>
      <c r="L12" s="86"/>
    </row>
    <row r="13" spans="1:31">
      <c r="A13" s="53" t="s">
        <v>33</v>
      </c>
      <c r="B13" s="118"/>
      <c r="C13" s="118"/>
      <c r="D13" s="118"/>
      <c r="E13" s="118"/>
      <c r="F13" s="118"/>
      <c r="G13" s="54"/>
      <c r="H13" s="54"/>
      <c r="I13" s="37"/>
      <c r="K13" s="87" t="s">
        <v>32</v>
      </c>
      <c r="L13" s="88"/>
    </row>
    <row r="14" spans="1:31">
      <c r="A14" s="35" t="s">
        <v>34</v>
      </c>
      <c r="B14" s="38" t="s">
        <v>4</v>
      </c>
      <c r="C14" s="38" t="s">
        <v>4</v>
      </c>
      <c r="D14" s="38"/>
      <c r="E14" s="38"/>
      <c r="F14" s="38"/>
      <c r="G14" s="38"/>
      <c r="H14" s="38"/>
      <c r="I14" s="37"/>
      <c r="K14" s="87" t="s">
        <v>32</v>
      </c>
      <c r="L14" s="88"/>
    </row>
    <row r="15" spans="1:31" ht="17.100000000000001" thickBot="1">
      <c r="A15" s="39" t="s">
        <v>35</v>
      </c>
      <c r="B15" s="36">
        <v>0</v>
      </c>
      <c r="C15" s="36">
        <v>0</v>
      </c>
      <c r="D15" s="36">
        <v>0</v>
      </c>
      <c r="E15" s="36">
        <v>0</v>
      </c>
      <c r="F15" s="36"/>
      <c r="G15" s="36"/>
      <c r="H15" s="36"/>
      <c r="I15" s="165">
        <f>SUM(B15:H15)</f>
        <v>0</v>
      </c>
      <c r="K15" s="89" t="s">
        <v>32</v>
      </c>
      <c r="L15" s="90"/>
    </row>
    <row r="16" spans="1:31" ht="18" thickBot="1">
      <c r="A16" s="97" t="s">
        <v>36</v>
      </c>
      <c r="B16" s="164" cm="1">
        <f t="array" ref="B16">_xlfn.IFS(B14="FACULTY",B15*$L$2,B14="GRADUATE STUDENTS",B15*$L$3,B14="STAFF",B15*$L$4,B14="",0)</f>
        <v>0</v>
      </c>
      <c r="C16" s="164" cm="1">
        <f t="array" ref="C16">_xlfn.IFS(C14="FACULTY",C15*$L$2,C14="GRADUATE STUDENTS",C15*$L$3,C14="STAFF",C15*$L$4,C14="",0)</f>
        <v>0</v>
      </c>
      <c r="D16" s="164" cm="1">
        <f t="array" ref="D16">_xlfn.IFS(D14="FACULTY",D15*$L$2,D14="GRADUATE STUDENTS",D15*$L$3,D14="STAFF",D15*$L$4,D14="",0)</f>
        <v>0</v>
      </c>
      <c r="E16" s="164" cm="1">
        <f t="array" ref="E16">_xlfn.IFS(E14="FACULTY",E15*$L$2,E14="GRADUATE STUDENTS",E15*$L$3,E14="STAFF",E15*$L$4,E14="",0)</f>
        <v>0</v>
      </c>
      <c r="F16" s="164" cm="1">
        <f t="array" ref="F16">_xlfn.IFS(F14="FACULTY",F15*$L$2,F14="GRADUATE STUDENTS",F15*$L$3,F14="STAFF",F15*$L$4,F14="",0)</f>
        <v>0</v>
      </c>
      <c r="G16" s="164" cm="1">
        <f t="array" ref="G16">_xlfn.IFS(G14="FACULTY",G15*$L$2,G14="GRADUATE STUDENTS",G15*$L$3,G14="STAFF",G15*$L$4,G14="",0)</f>
        <v>0</v>
      </c>
      <c r="H16" s="164" cm="1">
        <f t="array" ref="H16">_xlfn.IFS(H14="FACULTY",H15*$L$2,H14="GRADUATE STUDENTS",H15*$L$3,H14="STAFF",H15*$L$4,H14="",0)</f>
        <v>0</v>
      </c>
      <c r="I16" s="165">
        <f>SUM(B16:H16)</f>
        <v>0</v>
      </c>
    </row>
    <row r="17" spans="1:12" ht="21.95" thickBot="1">
      <c r="A17" s="231"/>
      <c r="B17" s="232"/>
      <c r="C17" s="232"/>
      <c r="D17" s="232"/>
      <c r="E17" s="232"/>
      <c r="F17" s="233"/>
      <c r="G17" s="40" t="s">
        <v>37</v>
      </c>
      <c r="H17" s="40" t="s">
        <v>38</v>
      </c>
      <c r="I17" s="40" t="s">
        <v>39</v>
      </c>
      <c r="K17" s="216" t="s">
        <v>40</v>
      </c>
      <c r="L17" s="217"/>
    </row>
    <row r="18" spans="1:12" ht="18" thickBot="1">
      <c r="A18" s="98" t="s">
        <v>41</v>
      </c>
      <c r="B18" s="54"/>
      <c r="C18" s="54"/>
      <c r="D18" s="54"/>
      <c r="E18" s="99"/>
      <c r="F18" s="100"/>
      <c r="G18" s="166">
        <f t="shared" ref="G18:G19" si="0">SUM(B18:F18)</f>
        <v>0</v>
      </c>
      <c r="H18" s="42">
        <v>1</v>
      </c>
      <c r="I18" s="43">
        <f t="shared" ref="I18" si="1">G18*H18</f>
        <v>0</v>
      </c>
      <c r="K18" s="80" t="s">
        <v>42</v>
      </c>
      <c r="L18" s="143">
        <v>350</v>
      </c>
    </row>
    <row r="19" spans="1:12" ht="15.95" customHeight="1" thickBot="1">
      <c r="A19" s="35" t="s">
        <v>43</v>
      </c>
      <c r="B19" s="33">
        <f>L7*L9</f>
        <v>0</v>
      </c>
      <c r="C19" s="33"/>
      <c r="D19" s="33"/>
      <c r="E19" s="44"/>
      <c r="F19" s="45"/>
      <c r="G19" s="166">
        <f t="shared" si="0"/>
        <v>0</v>
      </c>
      <c r="H19" s="42">
        <v>1</v>
      </c>
      <c r="I19" s="43">
        <f>(G19*H19)</f>
        <v>0</v>
      </c>
      <c r="K19" s="80" t="s">
        <v>44</v>
      </c>
      <c r="L19" s="170">
        <f>I66-L18</f>
        <v>2150</v>
      </c>
    </row>
    <row r="20" spans="1:12">
      <c r="A20" s="35" t="s">
        <v>45</v>
      </c>
      <c r="B20" s="33"/>
      <c r="C20" s="33"/>
      <c r="D20" s="33"/>
      <c r="E20" s="33"/>
      <c r="F20" s="46"/>
      <c r="G20" s="166">
        <f>SUM(B20:F20)</f>
        <v>0</v>
      </c>
      <c r="H20" s="42">
        <v>1</v>
      </c>
      <c r="I20" s="43">
        <f>G20*H20</f>
        <v>0</v>
      </c>
      <c r="K20" s="84"/>
      <c r="L20" s="103"/>
    </row>
    <row r="21" spans="1:12" ht="17.100000000000001" thickBot="1">
      <c r="A21" s="35" t="s">
        <v>46</v>
      </c>
      <c r="B21" s="33"/>
      <c r="C21" s="33"/>
      <c r="D21" s="33"/>
      <c r="E21" s="33"/>
      <c r="F21" s="33"/>
      <c r="G21" s="166">
        <f t="shared" ref="G21:G60" si="2">SUM(B21:F21)</f>
        <v>0</v>
      </c>
      <c r="H21" s="42">
        <v>1</v>
      </c>
      <c r="I21" s="43">
        <f t="shared" ref="I21:I60" si="3">G21*H21</f>
        <v>0</v>
      </c>
    </row>
    <row r="22" spans="1:12" ht="23.1" thickBot="1">
      <c r="A22" s="47" t="s">
        <v>47</v>
      </c>
      <c r="B22" s="33"/>
      <c r="C22" s="33"/>
      <c r="D22" s="33"/>
      <c r="E22" s="33"/>
      <c r="F22" s="33"/>
      <c r="G22" s="166">
        <f t="shared" si="2"/>
        <v>0</v>
      </c>
      <c r="H22" s="42">
        <v>1</v>
      </c>
      <c r="I22" s="43">
        <f t="shared" si="3"/>
        <v>0</v>
      </c>
      <c r="K22" s="82" t="s">
        <v>48</v>
      </c>
      <c r="L22" s="76" t="s">
        <v>49</v>
      </c>
    </row>
    <row r="23" spans="1:12">
      <c r="A23" s="47" t="s">
        <v>50</v>
      </c>
      <c r="B23" s="33"/>
      <c r="C23" s="33"/>
      <c r="D23" s="33"/>
      <c r="E23" s="33"/>
      <c r="F23" s="33"/>
      <c r="G23" s="166">
        <f t="shared" si="2"/>
        <v>0</v>
      </c>
      <c r="H23" s="42">
        <v>1</v>
      </c>
      <c r="I23" s="43">
        <f t="shared" si="3"/>
        <v>0</v>
      </c>
      <c r="K23" s="77"/>
      <c r="L23" s="73"/>
    </row>
    <row r="24" spans="1:12">
      <c r="A24" s="47" t="s">
        <v>51</v>
      </c>
      <c r="B24" s="33"/>
      <c r="C24" s="33"/>
      <c r="D24" s="33"/>
      <c r="E24" s="33"/>
      <c r="F24" s="33"/>
      <c r="G24" s="166">
        <f t="shared" si="2"/>
        <v>0</v>
      </c>
      <c r="H24" s="42">
        <v>1</v>
      </c>
      <c r="I24" s="43">
        <f t="shared" si="3"/>
        <v>0</v>
      </c>
      <c r="K24" s="78"/>
      <c r="L24" s="74"/>
    </row>
    <row r="25" spans="1:12">
      <c r="A25" s="47" t="s">
        <v>52</v>
      </c>
      <c r="B25" s="33"/>
      <c r="C25" s="33"/>
      <c r="D25" s="33"/>
      <c r="E25" s="33"/>
      <c r="F25" s="33"/>
      <c r="G25" s="166">
        <f t="shared" si="2"/>
        <v>0</v>
      </c>
      <c r="H25" s="42">
        <v>1</v>
      </c>
      <c r="I25" s="43">
        <f t="shared" si="3"/>
        <v>0</v>
      </c>
      <c r="K25" s="78"/>
      <c r="L25" s="74"/>
    </row>
    <row r="26" spans="1:12" ht="15.75" customHeight="1" thickBot="1">
      <c r="A26" s="47" t="s">
        <v>53</v>
      </c>
      <c r="B26" s="33"/>
      <c r="C26" s="33"/>
      <c r="D26" s="33"/>
      <c r="E26" s="33"/>
      <c r="F26" s="33"/>
      <c r="G26" s="166">
        <f t="shared" si="2"/>
        <v>0</v>
      </c>
      <c r="H26" s="42">
        <v>1</v>
      </c>
      <c r="I26" s="43">
        <f t="shared" si="3"/>
        <v>0</v>
      </c>
      <c r="K26" s="79"/>
      <c r="L26" s="75"/>
    </row>
    <row r="27" spans="1:12">
      <c r="A27" s="47" t="s">
        <v>54</v>
      </c>
      <c r="B27" s="33"/>
      <c r="C27" s="33"/>
      <c r="D27" s="33"/>
      <c r="E27" s="33"/>
      <c r="F27" s="33"/>
      <c r="G27" s="166">
        <f t="shared" si="2"/>
        <v>0</v>
      </c>
      <c r="H27" s="42">
        <v>1</v>
      </c>
      <c r="I27" s="43">
        <f t="shared" si="3"/>
        <v>0</v>
      </c>
      <c r="L27" s="83"/>
    </row>
    <row r="28" spans="1:12" ht="35.1" thickBot="1">
      <c r="A28" s="121" t="s">
        <v>55</v>
      </c>
      <c r="B28" s="33">
        <f>'Travel Allowance Calculator'!G27</f>
        <v>0</v>
      </c>
      <c r="C28" s="33">
        <f>'Travel Allowance Calculator'!O27</f>
        <v>0</v>
      </c>
      <c r="D28" s="33">
        <f>'Travel Allowance Calculator'!W27</f>
        <v>0</v>
      </c>
      <c r="E28" s="33">
        <f>'Travel Allowance Calculator'!AE27</f>
        <v>0</v>
      </c>
      <c r="F28" s="33">
        <f>'Travel Allowance Calculator'!AM27</f>
        <v>0</v>
      </c>
      <c r="G28" s="166">
        <f t="shared" si="2"/>
        <v>0</v>
      </c>
      <c r="H28" s="42">
        <v>1</v>
      </c>
      <c r="I28" s="43">
        <f t="shared" si="3"/>
        <v>0</v>
      </c>
    </row>
    <row r="29" spans="1:12" ht="30" thickBot="1">
      <c r="A29" t="s">
        <v>56</v>
      </c>
      <c r="B29" s="33"/>
      <c r="C29" s="33"/>
      <c r="D29" s="33"/>
      <c r="E29" s="33"/>
      <c r="F29" s="33"/>
      <c r="G29" s="166">
        <f t="shared" si="2"/>
        <v>0</v>
      </c>
      <c r="H29" s="42">
        <v>1</v>
      </c>
      <c r="I29" s="43">
        <f t="shared" si="3"/>
        <v>0</v>
      </c>
      <c r="K29" s="177" t="s">
        <v>57</v>
      </c>
      <c r="L29" s="178"/>
    </row>
    <row r="30" spans="1:12" ht="17.100000000000001" thickBot="1">
      <c r="A30" s="64" t="s">
        <v>58</v>
      </c>
      <c r="B30" s="91"/>
      <c r="C30" s="33"/>
      <c r="D30" s="33"/>
      <c r="E30" s="33"/>
      <c r="F30" s="33"/>
      <c r="G30" s="166">
        <f t="shared" si="2"/>
        <v>0</v>
      </c>
      <c r="H30" s="42">
        <v>1</v>
      </c>
      <c r="I30" s="43">
        <f t="shared" si="3"/>
        <v>0</v>
      </c>
      <c r="K30" s="77" t="s">
        <v>59</v>
      </c>
      <c r="L30" s="120"/>
    </row>
    <row r="31" spans="1:12" ht="17.100000000000001" thickBot="1">
      <c r="A31" s="64" t="s">
        <v>60</v>
      </c>
      <c r="B31" s="91"/>
      <c r="C31" s="33"/>
      <c r="D31" s="33"/>
      <c r="E31" s="33"/>
      <c r="F31" s="33"/>
      <c r="G31" s="166">
        <f t="shared" si="2"/>
        <v>0</v>
      </c>
      <c r="H31" s="42">
        <v>1</v>
      </c>
      <c r="I31" s="43">
        <f t="shared" si="3"/>
        <v>0</v>
      </c>
      <c r="K31" s="77" t="s">
        <v>61</v>
      </c>
      <c r="L31" s="120"/>
    </row>
    <row r="32" spans="1:12" ht="17.100000000000001" thickBot="1">
      <c r="A32" s="64" t="s">
        <v>62</v>
      </c>
      <c r="B32" s="91"/>
      <c r="C32" s="33"/>
      <c r="D32" s="33"/>
      <c r="E32" s="33"/>
      <c r="F32" s="33"/>
      <c r="G32" s="166">
        <f t="shared" si="2"/>
        <v>0</v>
      </c>
      <c r="H32" s="42">
        <v>1</v>
      </c>
      <c r="I32" s="43">
        <f t="shared" si="3"/>
        <v>0</v>
      </c>
      <c r="K32" s="77" t="s">
        <v>63</v>
      </c>
      <c r="L32" s="120"/>
    </row>
    <row r="33" spans="1:12" ht="18" thickBot="1">
      <c r="A33" s="64" t="s">
        <v>64</v>
      </c>
      <c r="B33" s="91"/>
      <c r="C33" s="33"/>
      <c r="D33" s="33"/>
      <c r="E33" s="33"/>
      <c r="F33" s="33"/>
      <c r="G33" s="166">
        <f t="shared" si="2"/>
        <v>0</v>
      </c>
      <c r="H33" s="42">
        <v>1</v>
      </c>
      <c r="I33" s="43">
        <f t="shared" si="3"/>
        <v>0</v>
      </c>
      <c r="K33" s="120" t="s">
        <v>65</v>
      </c>
      <c r="L33" s="119"/>
    </row>
    <row r="34" spans="1:12" ht="15.95" customHeight="1">
      <c r="A34" s="64" t="s">
        <v>66</v>
      </c>
      <c r="B34" s="91"/>
      <c r="C34" s="33"/>
      <c r="D34" s="33"/>
      <c r="E34" s="33"/>
      <c r="F34" s="33"/>
      <c r="G34" s="166">
        <f t="shared" si="2"/>
        <v>0</v>
      </c>
      <c r="H34" s="42">
        <v>1</v>
      </c>
      <c r="I34" s="43">
        <f t="shared" si="3"/>
        <v>0</v>
      </c>
    </row>
    <row r="35" spans="1:12">
      <c r="A35" s="64" t="s">
        <v>67</v>
      </c>
      <c r="B35" s="91"/>
      <c r="C35" s="33"/>
      <c r="D35" s="33"/>
      <c r="E35" s="33"/>
      <c r="F35" s="33"/>
      <c r="G35" s="166">
        <f t="shared" si="2"/>
        <v>0</v>
      </c>
      <c r="H35" s="42">
        <v>1</v>
      </c>
      <c r="I35" s="43">
        <f t="shared" si="3"/>
        <v>0</v>
      </c>
    </row>
    <row r="36" spans="1:12" ht="17.100000000000001" thickBot="1">
      <c r="A36" s="94" t="s">
        <v>68</v>
      </c>
      <c r="B36" s="92"/>
      <c r="C36" s="50"/>
      <c r="D36" s="50"/>
      <c r="E36" s="50"/>
      <c r="F36" s="50"/>
      <c r="G36" s="166">
        <f t="shared" si="2"/>
        <v>0</v>
      </c>
      <c r="H36" s="42">
        <v>1</v>
      </c>
      <c r="I36" s="43">
        <f t="shared" si="3"/>
        <v>0</v>
      </c>
      <c r="K36" s="173"/>
      <c r="L36" s="173"/>
    </row>
    <row r="37" spans="1:12" ht="17.100000000000001" thickBot="1">
      <c r="A37" s="228" t="s">
        <v>69</v>
      </c>
      <c r="B37" s="229"/>
      <c r="C37" s="229"/>
      <c r="D37" s="229"/>
      <c r="E37" s="229"/>
      <c r="F37" s="229"/>
      <c r="G37" s="229"/>
      <c r="H37" s="229"/>
      <c r="I37" s="230"/>
    </row>
    <row r="38" spans="1:12">
      <c r="A38" s="95" t="s">
        <v>70</v>
      </c>
      <c r="B38" s="110"/>
      <c r="C38" s="110"/>
      <c r="D38" s="140"/>
      <c r="E38" s="140"/>
      <c r="F38" s="140"/>
      <c r="G38" s="166">
        <f t="shared" si="2"/>
        <v>0</v>
      </c>
      <c r="H38" s="42">
        <v>1</v>
      </c>
      <c r="I38" s="43">
        <f t="shared" ref="I38:I43" si="4">G38*H38</f>
        <v>0</v>
      </c>
    </row>
    <row r="39" spans="1:12">
      <c r="A39" s="64" t="s">
        <v>71</v>
      </c>
      <c r="B39" s="111"/>
      <c r="C39" s="111"/>
      <c r="D39" s="141"/>
      <c r="E39" s="141"/>
      <c r="F39" s="141"/>
      <c r="G39" s="166">
        <f t="shared" si="2"/>
        <v>0</v>
      </c>
      <c r="H39" s="42">
        <v>1</v>
      </c>
      <c r="I39" s="43">
        <f t="shared" si="4"/>
        <v>0</v>
      </c>
    </row>
    <row r="40" spans="1:12">
      <c r="A40" s="64" t="s">
        <v>72</v>
      </c>
      <c r="B40" s="111"/>
      <c r="C40" s="111"/>
      <c r="D40" s="141"/>
      <c r="E40" s="141"/>
      <c r="F40" s="141"/>
      <c r="G40" s="166">
        <f t="shared" si="2"/>
        <v>0</v>
      </c>
      <c r="H40" s="42">
        <v>1</v>
      </c>
      <c r="I40" s="43">
        <f t="shared" si="4"/>
        <v>0</v>
      </c>
    </row>
    <row r="41" spans="1:12">
      <c r="A41" s="93" t="s">
        <v>73</v>
      </c>
      <c r="B41" s="111"/>
      <c r="C41" s="111"/>
      <c r="D41" s="141"/>
      <c r="E41" s="141"/>
      <c r="F41" s="141"/>
      <c r="G41" s="166">
        <f t="shared" si="2"/>
        <v>0</v>
      </c>
      <c r="H41" s="42">
        <v>1</v>
      </c>
      <c r="I41" s="43">
        <f t="shared" si="4"/>
        <v>0</v>
      </c>
    </row>
    <row r="42" spans="1:12">
      <c r="A42" s="93" t="s">
        <v>74</v>
      </c>
      <c r="B42" s="110"/>
      <c r="C42" s="112"/>
      <c r="D42" s="141"/>
      <c r="E42" s="141"/>
      <c r="F42" s="141"/>
      <c r="G42" s="166">
        <f t="shared" si="2"/>
        <v>0</v>
      </c>
      <c r="H42" s="42">
        <v>1</v>
      </c>
      <c r="I42" s="43">
        <f t="shared" si="4"/>
        <v>0</v>
      </c>
    </row>
    <row r="43" spans="1:12" ht="17.100000000000001" thickBot="1">
      <c r="A43" s="96" t="s">
        <v>75</v>
      </c>
      <c r="B43" s="113"/>
      <c r="C43" s="114"/>
      <c r="D43" s="142"/>
      <c r="E43" s="142"/>
      <c r="F43" s="142"/>
      <c r="G43" s="166">
        <f t="shared" si="2"/>
        <v>0</v>
      </c>
      <c r="H43" s="42">
        <v>1</v>
      </c>
      <c r="I43" s="43">
        <f t="shared" si="4"/>
        <v>0</v>
      </c>
    </row>
    <row r="44" spans="1:12" ht="17.100000000000001" thickBot="1">
      <c r="A44" s="190" t="s">
        <v>76</v>
      </c>
      <c r="B44" s="191"/>
      <c r="C44" s="191"/>
      <c r="D44" s="191"/>
      <c r="E44" s="191"/>
      <c r="F44" s="191"/>
      <c r="G44" s="191"/>
      <c r="H44" s="191"/>
      <c r="I44" s="192"/>
    </row>
    <row r="45" spans="1:12">
      <c r="A45" s="12" t="s">
        <v>77</v>
      </c>
      <c r="B45" s="51"/>
      <c r="C45" s="51"/>
      <c r="D45" s="137"/>
      <c r="E45" s="137"/>
      <c r="F45" s="137"/>
      <c r="G45" s="167">
        <f>SUM(B45:F45)*$E$9</f>
        <v>0</v>
      </c>
      <c r="H45" s="10">
        <v>1</v>
      </c>
      <c r="I45" s="168">
        <f>G45*H45</f>
        <v>0</v>
      </c>
    </row>
    <row r="46" spans="1:12">
      <c r="A46" s="12" t="s">
        <v>78</v>
      </c>
      <c r="B46" s="51"/>
      <c r="C46" s="51"/>
      <c r="D46" s="137"/>
      <c r="E46" s="137"/>
      <c r="F46" s="137"/>
      <c r="G46" s="167">
        <f>SUM(B46:F46)*$E$9</f>
        <v>0</v>
      </c>
      <c r="H46" s="10">
        <v>1</v>
      </c>
      <c r="I46" s="168">
        <f>G46*H46</f>
        <v>0</v>
      </c>
    </row>
    <row r="47" spans="1:12">
      <c r="A47" s="65" t="s">
        <v>79</v>
      </c>
      <c r="B47" s="51"/>
      <c r="C47" s="51"/>
      <c r="D47" s="137"/>
      <c r="E47" s="137"/>
      <c r="F47" s="137"/>
      <c r="G47" s="167">
        <f>SUM(B47:F47)*$E$9</f>
        <v>0</v>
      </c>
      <c r="H47" s="10">
        <v>1</v>
      </c>
      <c r="I47" s="168">
        <f>G47*H47</f>
        <v>0</v>
      </c>
    </row>
    <row r="48" spans="1:12">
      <c r="A48" s="12" t="s">
        <v>80</v>
      </c>
      <c r="B48" s="51"/>
      <c r="C48" s="51"/>
      <c r="D48" s="137"/>
      <c r="E48" s="137"/>
      <c r="F48" s="137"/>
      <c r="G48" s="167">
        <f>SUM(B48:F48)*$E$9</f>
        <v>0</v>
      </c>
      <c r="H48" s="10">
        <v>1</v>
      </c>
      <c r="I48" s="168">
        <f>G48*H48</f>
        <v>0</v>
      </c>
    </row>
    <row r="49" spans="1:9">
      <c r="A49" s="56" t="s">
        <v>58</v>
      </c>
      <c r="B49" s="51"/>
      <c r="C49" s="51"/>
      <c r="D49" s="137"/>
      <c r="E49" s="137"/>
      <c r="F49" s="137"/>
      <c r="G49" s="167">
        <f>SUM(B49:F49)*$E$9</f>
        <v>0</v>
      </c>
      <c r="H49" s="10">
        <v>1</v>
      </c>
      <c r="I49" s="168">
        <f t="shared" ref="I49:I56" si="5">G49*H49</f>
        <v>0</v>
      </c>
    </row>
    <row r="50" spans="1:9">
      <c r="A50" s="47" t="s">
        <v>60</v>
      </c>
      <c r="B50" s="11"/>
      <c r="C50" s="11"/>
      <c r="D50" s="138"/>
      <c r="E50" s="138"/>
      <c r="F50" s="138"/>
      <c r="G50" s="167">
        <f t="shared" ref="G50:G56" si="6">SUM(B50:F50)*$E$9</f>
        <v>0</v>
      </c>
      <c r="H50" s="10">
        <v>1</v>
      </c>
      <c r="I50" s="168">
        <f t="shared" si="5"/>
        <v>0</v>
      </c>
    </row>
    <row r="51" spans="1:9">
      <c r="A51" s="47" t="s">
        <v>62</v>
      </c>
      <c r="B51" s="11"/>
      <c r="C51" s="11"/>
      <c r="D51" s="138"/>
      <c r="E51" s="138"/>
      <c r="F51" s="138"/>
      <c r="G51" s="167">
        <f t="shared" si="6"/>
        <v>0</v>
      </c>
      <c r="H51" s="10">
        <v>1</v>
      </c>
      <c r="I51" s="168">
        <f t="shared" si="5"/>
        <v>0</v>
      </c>
    </row>
    <row r="52" spans="1:9">
      <c r="A52" s="64" t="s">
        <v>64</v>
      </c>
      <c r="B52" s="51"/>
      <c r="C52" s="51"/>
      <c r="D52" s="137"/>
      <c r="E52" s="137"/>
      <c r="F52" s="137"/>
      <c r="G52" s="167">
        <f>SUM(B52:F52)*$E$9</f>
        <v>0</v>
      </c>
      <c r="H52" s="10">
        <v>1</v>
      </c>
      <c r="I52" s="168">
        <f>G52*H52</f>
        <v>0</v>
      </c>
    </row>
    <row r="53" spans="1:9">
      <c r="A53" s="64" t="s">
        <v>66</v>
      </c>
      <c r="B53" s="51"/>
      <c r="C53" s="51"/>
      <c r="D53" s="137"/>
      <c r="E53" s="137"/>
      <c r="F53" s="137"/>
      <c r="G53" s="167">
        <f>SUM(B53:F53)*$E$9</f>
        <v>0</v>
      </c>
      <c r="H53" s="10">
        <v>1</v>
      </c>
      <c r="I53" s="168">
        <f>G53*H53</f>
        <v>0</v>
      </c>
    </row>
    <row r="54" spans="1:9">
      <c r="A54" s="47" t="s">
        <v>70</v>
      </c>
      <c r="B54" s="11"/>
      <c r="C54" s="11"/>
      <c r="D54" s="138"/>
      <c r="E54" s="138"/>
      <c r="F54" s="138"/>
      <c r="G54" s="167">
        <f t="shared" si="6"/>
        <v>0</v>
      </c>
      <c r="H54" s="10">
        <v>1</v>
      </c>
      <c r="I54" s="168">
        <f t="shared" si="5"/>
        <v>0</v>
      </c>
    </row>
    <row r="55" spans="1:9">
      <c r="A55" s="47" t="s">
        <v>71</v>
      </c>
      <c r="B55" s="11"/>
      <c r="C55" s="11"/>
      <c r="D55" s="138"/>
      <c r="E55" s="138"/>
      <c r="F55" s="138"/>
      <c r="G55" s="167">
        <f t="shared" si="6"/>
        <v>0</v>
      </c>
      <c r="H55" s="10">
        <v>1</v>
      </c>
      <c r="I55" s="168">
        <f t="shared" si="5"/>
        <v>0</v>
      </c>
    </row>
    <row r="56" spans="1:9">
      <c r="A56" s="47" t="s">
        <v>72</v>
      </c>
      <c r="B56" s="11"/>
      <c r="C56" s="11"/>
      <c r="D56" s="138"/>
      <c r="E56" s="138"/>
      <c r="F56" s="138"/>
      <c r="G56" s="167">
        <f t="shared" si="6"/>
        <v>0</v>
      </c>
      <c r="H56" s="10">
        <v>1</v>
      </c>
      <c r="I56" s="168">
        <f t="shared" si="5"/>
        <v>0</v>
      </c>
    </row>
    <row r="57" spans="1:9">
      <c r="A57" s="66" t="s">
        <v>67</v>
      </c>
      <c r="B57" s="51"/>
      <c r="C57" s="51"/>
      <c r="D57" s="137"/>
      <c r="E57" s="137"/>
      <c r="F57" s="137"/>
      <c r="G57" s="167">
        <f>SUM(B57:F57)*$E$9</f>
        <v>0</v>
      </c>
      <c r="H57" s="10">
        <v>1</v>
      </c>
      <c r="I57" s="168">
        <f>G57*H57</f>
        <v>0</v>
      </c>
    </row>
    <row r="58" spans="1:9" ht="17.100000000000001" thickBot="1">
      <c r="A58" s="12" t="s">
        <v>81</v>
      </c>
      <c r="B58" s="51"/>
      <c r="C58" s="51"/>
      <c r="D58" s="137"/>
      <c r="E58" s="137"/>
      <c r="F58" s="137"/>
      <c r="G58" s="167">
        <f>SUM(B58:F58)*$E$9</f>
        <v>0</v>
      </c>
      <c r="H58" s="10">
        <v>1</v>
      </c>
      <c r="I58" s="168">
        <f>G58*H58</f>
        <v>0</v>
      </c>
    </row>
    <row r="59" spans="1:9" ht="17.100000000000001" thickBot="1">
      <c r="A59" s="190" t="s">
        <v>82</v>
      </c>
      <c r="B59" s="191"/>
      <c r="C59" s="191"/>
      <c r="D59" s="191"/>
      <c r="E59" s="191"/>
      <c r="F59" s="191"/>
      <c r="G59" s="191"/>
      <c r="H59" s="191"/>
      <c r="I59" s="192"/>
    </row>
    <row r="60" spans="1:9" ht="17.100000000000001" thickBot="1">
      <c r="A60" s="48"/>
      <c r="B60" s="52"/>
      <c r="C60" s="52"/>
      <c r="D60" s="52"/>
      <c r="E60" s="52"/>
      <c r="F60" s="52"/>
      <c r="G60" s="167">
        <f t="shared" si="2"/>
        <v>0</v>
      </c>
      <c r="H60" s="10">
        <v>1</v>
      </c>
      <c r="I60" s="168">
        <f t="shared" si="3"/>
        <v>0</v>
      </c>
    </row>
    <row r="61" spans="1:9" ht="17.100000000000001" thickBot="1">
      <c r="A61" s="190" t="s">
        <v>83</v>
      </c>
      <c r="B61" s="191"/>
      <c r="C61" s="191"/>
      <c r="D61" s="191"/>
      <c r="E61" s="191"/>
      <c r="F61" s="191"/>
      <c r="G61" s="191"/>
      <c r="H61" s="195"/>
      <c r="I61" s="196"/>
    </row>
    <row r="62" spans="1:9">
      <c r="A62" s="188"/>
      <c r="B62" s="189"/>
      <c r="C62" s="189"/>
      <c r="D62" s="189"/>
      <c r="E62" s="189"/>
      <c r="F62" s="189"/>
      <c r="G62" s="189"/>
      <c r="H62" s="145" t="s">
        <v>84</v>
      </c>
      <c r="I62" s="146">
        <v>2500</v>
      </c>
    </row>
    <row r="63" spans="1:9">
      <c r="A63" s="188"/>
      <c r="B63" s="189"/>
      <c r="C63" s="189"/>
      <c r="D63" s="189"/>
      <c r="E63" s="189"/>
      <c r="F63" s="189"/>
      <c r="G63" s="189"/>
      <c r="H63" s="57" t="s">
        <v>85</v>
      </c>
      <c r="I63" s="169">
        <f>SUM(I60,I18:I36,I15:I16,I38:I43,I45:I58,)</f>
        <v>0</v>
      </c>
    </row>
    <row r="64" spans="1:9">
      <c r="A64" s="188"/>
      <c r="B64" s="189"/>
      <c r="C64" s="189"/>
      <c r="D64" s="189"/>
      <c r="E64" s="189"/>
      <c r="F64" s="189"/>
      <c r="G64" s="189"/>
      <c r="H64" s="57" t="s">
        <v>86</v>
      </c>
      <c r="I64" s="139">
        <v>0</v>
      </c>
    </row>
    <row r="65" spans="1:15">
      <c r="A65" s="188"/>
      <c r="B65" s="189"/>
      <c r="C65" s="189"/>
      <c r="D65" s="189"/>
      <c r="E65" s="189"/>
      <c r="F65" s="189"/>
      <c r="G65" s="189"/>
      <c r="H65" s="147"/>
      <c r="I65" s="4"/>
    </row>
    <row r="66" spans="1:15">
      <c r="A66" s="188"/>
      <c r="B66" s="189"/>
      <c r="C66" s="189"/>
      <c r="D66" s="189"/>
      <c r="E66" s="189"/>
      <c r="F66" s="189"/>
      <c r="G66" s="189"/>
      <c r="H66" s="179" t="s">
        <v>87</v>
      </c>
      <c r="I66" s="182">
        <f>(I62+I63-I64)/E9</f>
        <v>2500</v>
      </c>
    </row>
    <row r="67" spans="1:15">
      <c r="A67" s="188"/>
      <c r="B67" s="189"/>
      <c r="C67" s="189"/>
      <c r="D67" s="189"/>
      <c r="E67" s="189"/>
      <c r="F67" s="189"/>
      <c r="G67" s="189"/>
      <c r="H67" s="180"/>
      <c r="I67" s="183"/>
    </row>
    <row r="68" spans="1:15" ht="18.95" thickBot="1">
      <c r="A68" s="1"/>
      <c r="B68" s="2"/>
      <c r="C68" s="2"/>
      <c r="D68" s="2"/>
      <c r="E68" s="13"/>
      <c r="F68" s="3"/>
      <c r="G68" s="144"/>
      <c r="H68" s="181"/>
      <c r="I68" s="184"/>
    </row>
    <row r="70" spans="1:15" ht="18.95">
      <c r="A70" s="59" t="s">
        <v>88</v>
      </c>
      <c r="B70" s="60"/>
      <c r="C70" s="60"/>
      <c r="D70" s="60"/>
      <c r="E70" s="60"/>
      <c r="F70" s="60"/>
      <c r="G70" s="60"/>
      <c r="H70" s="60"/>
      <c r="I70" s="60"/>
      <c r="M70" s="55"/>
      <c r="N70" s="55"/>
      <c r="O70" s="55"/>
    </row>
    <row r="71" spans="1:15">
      <c r="A71" s="5"/>
      <c r="B71" s="6"/>
      <c r="C71" s="6"/>
      <c r="D71" s="6"/>
      <c r="E71" s="6"/>
      <c r="F71" s="6"/>
      <c r="G71" s="7" t="s">
        <v>37</v>
      </c>
      <c r="H71" s="7" t="s">
        <v>38</v>
      </c>
      <c r="I71" s="7" t="s">
        <v>39</v>
      </c>
    </row>
    <row r="72" spans="1:15" s="55" customFormat="1" ht="20.100000000000001" customHeight="1">
      <c r="A72" s="35" t="s">
        <v>89</v>
      </c>
      <c r="B72" s="61"/>
      <c r="C72" s="61"/>
      <c r="D72" s="61"/>
      <c r="E72" s="61"/>
      <c r="F72" s="61"/>
      <c r="G72" s="41">
        <f>SUM(B72:F72)</f>
        <v>0</v>
      </c>
      <c r="H72" s="42">
        <v>1</v>
      </c>
      <c r="I72" s="43">
        <f t="shared" ref="I72:I81" si="7">G72*H72</f>
        <v>0</v>
      </c>
      <c r="M72"/>
      <c r="N72"/>
      <c r="O72"/>
    </row>
    <row r="73" spans="1:15" ht="18.95">
      <c r="A73" s="35" t="s">
        <v>90</v>
      </c>
      <c r="B73" s="61"/>
      <c r="C73" s="61"/>
      <c r="D73" s="61"/>
      <c r="E73" s="61"/>
      <c r="F73" s="61"/>
      <c r="G73" s="41">
        <f t="shared" ref="G73:G81" si="8">SUM(B73:F73)</f>
        <v>0</v>
      </c>
      <c r="H73" s="42">
        <v>1</v>
      </c>
      <c r="I73" s="43">
        <f t="shared" si="7"/>
        <v>0</v>
      </c>
      <c r="K73" s="81"/>
    </row>
    <row r="74" spans="1:15">
      <c r="A74" s="35" t="s">
        <v>91</v>
      </c>
      <c r="B74" s="61"/>
      <c r="C74" s="61"/>
      <c r="D74" s="61"/>
      <c r="E74" s="61"/>
      <c r="F74" s="61"/>
      <c r="G74" s="41">
        <f t="shared" si="8"/>
        <v>0</v>
      </c>
      <c r="H74" s="42">
        <v>1</v>
      </c>
      <c r="I74" s="43">
        <f t="shared" si="7"/>
        <v>0</v>
      </c>
    </row>
    <row r="75" spans="1:15">
      <c r="A75" s="35" t="s">
        <v>92</v>
      </c>
      <c r="B75" s="61"/>
      <c r="C75" s="61"/>
      <c r="D75" s="61"/>
      <c r="E75" s="61"/>
      <c r="F75" s="61"/>
      <c r="G75" s="41">
        <f t="shared" si="8"/>
        <v>0</v>
      </c>
      <c r="H75" s="42">
        <v>1</v>
      </c>
      <c r="I75" s="43">
        <f t="shared" si="7"/>
        <v>0</v>
      </c>
    </row>
    <row r="76" spans="1:15" ht="18">
      <c r="A76" s="35" t="s">
        <v>93</v>
      </c>
      <c r="B76" s="61"/>
      <c r="C76" s="61"/>
      <c r="D76" s="61"/>
      <c r="E76" s="61"/>
      <c r="F76" s="61"/>
      <c r="G76" s="41">
        <f t="shared" si="8"/>
        <v>0</v>
      </c>
      <c r="H76" s="42">
        <v>1</v>
      </c>
      <c r="I76" s="43">
        <f t="shared" si="7"/>
        <v>0</v>
      </c>
      <c r="J76" s="14"/>
    </row>
    <row r="77" spans="1:15" ht="33.950000000000003">
      <c r="A77" s="104" t="s">
        <v>94</v>
      </c>
      <c r="B77" s="61"/>
      <c r="C77" s="61"/>
      <c r="D77" s="61"/>
      <c r="E77" s="61"/>
      <c r="F77" s="61"/>
      <c r="G77" s="41">
        <f t="shared" si="8"/>
        <v>0</v>
      </c>
      <c r="H77" s="42">
        <v>1</v>
      </c>
      <c r="I77" s="43">
        <f t="shared" si="7"/>
        <v>0</v>
      </c>
    </row>
    <row r="78" spans="1:15" ht="33.950000000000003">
      <c r="A78" s="104" t="s">
        <v>95</v>
      </c>
      <c r="B78" s="61"/>
      <c r="C78" s="61"/>
      <c r="D78" s="61"/>
      <c r="E78" s="61"/>
      <c r="F78" s="61"/>
      <c r="G78" s="41">
        <f t="shared" si="8"/>
        <v>0</v>
      </c>
      <c r="H78" s="42">
        <v>1</v>
      </c>
      <c r="I78" s="43">
        <f t="shared" si="7"/>
        <v>0</v>
      </c>
    </row>
    <row r="79" spans="1:15">
      <c r="A79" s="35" t="s">
        <v>96</v>
      </c>
      <c r="B79" s="61"/>
      <c r="C79" s="61"/>
      <c r="D79" s="61"/>
      <c r="E79" s="61"/>
      <c r="F79" s="61"/>
      <c r="G79" s="41">
        <f t="shared" si="8"/>
        <v>0</v>
      </c>
      <c r="H79" s="42">
        <v>1</v>
      </c>
      <c r="I79" s="43">
        <f t="shared" si="7"/>
        <v>0</v>
      </c>
    </row>
    <row r="80" spans="1:15">
      <c r="A80" s="35" t="s">
        <v>47</v>
      </c>
      <c r="B80" s="61"/>
      <c r="C80" s="61"/>
      <c r="D80" s="61"/>
      <c r="E80" s="61"/>
      <c r="F80" s="61"/>
      <c r="G80" s="41">
        <f t="shared" si="8"/>
        <v>0</v>
      </c>
      <c r="H80" s="42">
        <v>1</v>
      </c>
      <c r="I80" s="43">
        <f t="shared" si="7"/>
        <v>0</v>
      </c>
    </row>
    <row r="81" spans="1:9">
      <c r="A81" s="35" t="s">
        <v>97</v>
      </c>
      <c r="B81" s="61"/>
      <c r="C81" s="61"/>
      <c r="D81" s="61"/>
      <c r="E81" s="61"/>
      <c r="F81" s="61"/>
      <c r="G81" s="41">
        <f t="shared" si="8"/>
        <v>0</v>
      </c>
      <c r="H81" s="42">
        <v>1</v>
      </c>
      <c r="I81" s="49">
        <f t="shared" si="7"/>
        <v>0</v>
      </c>
    </row>
    <row r="82" spans="1:9">
      <c r="A82" s="62"/>
      <c r="B82" s="37"/>
      <c r="C82" s="37"/>
      <c r="D82" s="37"/>
      <c r="E82" s="37"/>
      <c r="F82" s="37"/>
      <c r="G82" s="220" t="s">
        <v>98</v>
      </c>
      <c r="H82" s="221"/>
      <c r="I82" s="63">
        <f>SUM(I72:I81)</f>
        <v>0</v>
      </c>
    </row>
    <row r="83" spans="1:9" ht="17.100000000000001" thickBot="1"/>
    <row r="84" spans="1:9" ht="17.100000000000001" thickBot="1">
      <c r="E84" s="148"/>
      <c r="F84" s="149"/>
      <c r="G84" s="134" t="s">
        <v>99</v>
      </c>
      <c r="H84" s="135"/>
      <c r="I84" s="15">
        <f>I82+I66</f>
        <v>2500</v>
      </c>
    </row>
  </sheetData>
  <mergeCells count="29">
    <mergeCell ref="G82:H82"/>
    <mergeCell ref="B5:E5"/>
    <mergeCell ref="G5:I5"/>
    <mergeCell ref="A37:I37"/>
    <mergeCell ref="A17:F17"/>
    <mergeCell ref="B6:C6"/>
    <mergeCell ref="D6:E6"/>
    <mergeCell ref="A1:I1"/>
    <mergeCell ref="A62:G67"/>
    <mergeCell ref="A59:I59"/>
    <mergeCell ref="F6:F7"/>
    <mergeCell ref="K1:L1"/>
    <mergeCell ref="A44:I44"/>
    <mergeCell ref="A61:I61"/>
    <mergeCell ref="A11:I11"/>
    <mergeCell ref="F9:I9"/>
    <mergeCell ref="A9:C10"/>
    <mergeCell ref="D9:D10"/>
    <mergeCell ref="E9:E10"/>
    <mergeCell ref="B3:E3"/>
    <mergeCell ref="B4:E4"/>
    <mergeCell ref="K17:L17"/>
    <mergeCell ref="K6:L6"/>
    <mergeCell ref="K11:L11"/>
    <mergeCell ref="K36:L36"/>
    <mergeCell ref="B7:E7"/>
    <mergeCell ref="K29:L29"/>
    <mergeCell ref="H66:H68"/>
    <mergeCell ref="I66:I68"/>
  </mergeCells>
  <phoneticPr fontId="34" type="noConversion"/>
  <dataValidations disablePrompts="1" count="2">
    <dataValidation type="list" showInputMessage="1" showErrorMessage="1" sqref="B14:H14" xr:uid="{E21826B1-932E-DE46-A62D-7E42879DF302}">
      <formula1>$K$2:$K$5</formula1>
    </dataValidation>
    <dataValidation type="list" showInputMessage="1" showErrorMessage="1" sqref="L8" xr:uid="{97F3B2EB-1436-494E-BB7B-9E93971A4D3E}">
      <formula1>$AE$1:$AE$4</formula1>
    </dataValidation>
  </dataValidations>
  <hyperlinks>
    <hyperlink ref="A28" r:id="rId1" xr:uid="{2EAB9272-50C3-4D41-8046-CB5DDBFB681F}"/>
    <hyperlink ref="K11:L11" r:id="rId2" display="Faculty Recommended Currency Exchange Rates" xr:uid="{93C11A05-D389-1F49-886F-D07504E16D7D}"/>
    <hyperlink ref="K7" r:id="rId3" xr:uid="{F3BB79DC-E5A2-9340-982A-346193EDB68D}"/>
  </hyperlinks>
  <pageMargins left="0.7" right="0.7" top="0.75" bottom="0.75" header="0.3" footer="0.3"/>
  <pageSetup scale="28" orientation="portrait"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1AEBD-A1E1-4395-8E3C-963AF041A2D2}">
  <dimension ref="A1:C34"/>
  <sheetViews>
    <sheetView workbookViewId="0">
      <selection activeCell="C13" sqref="C13"/>
    </sheetView>
  </sheetViews>
  <sheetFormatPr defaultColWidth="8.875" defaultRowHeight="15.95"/>
  <cols>
    <col min="1" max="1" width="17.125" bestFit="1" customWidth="1"/>
    <col min="2" max="2" width="32.875" bestFit="1" customWidth="1"/>
    <col min="3" max="3" width="18.875" bestFit="1" customWidth="1"/>
  </cols>
  <sheetData>
    <row r="1" spans="1:3">
      <c r="A1" s="9"/>
      <c r="B1" s="9"/>
      <c r="C1" s="9"/>
    </row>
    <row r="2" spans="1:3" ht="29.1">
      <c r="A2" s="235" t="s">
        <v>100</v>
      </c>
      <c r="B2" s="235"/>
      <c r="C2" s="235"/>
    </row>
    <row r="3" spans="1:3" ht="21">
      <c r="B3" s="16" t="s">
        <v>101</v>
      </c>
      <c r="C3" s="17"/>
    </row>
    <row r="4" spans="1:3">
      <c r="B4" s="115" t="s">
        <v>102</v>
      </c>
      <c r="C4" s="18">
        <v>0</v>
      </c>
    </row>
    <row r="5" spans="1:3">
      <c r="B5" s="115" t="s">
        <v>103</v>
      </c>
      <c r="C5" s="18">
        <v>0</v>
      </c>
    </row>
    <row r="6" spans="1:3">
      <c r="B6" s="115" t="s">
        <v>104</v>
      </c>
      <c r="C6" s="18">
        <v>0</v>
      </c>
    </row>
    <row r="7" spans="1:3">
      <c r="B7" s="115" t="s">
        <v>105</v>
      </c>
      <c r="C7" s="18">
        <v>0</v>
      </c>
    </row>
    <row r="8" spans="1:3" ht="18.95">
      <c r="B8" s="115" t="s">
        <v>106</v>
      </c>
      <c r="C8" s="19">
        <v>0</v>
      </c>
    </row>
    <row r="9" spans="1:3" ht="21">
      <c r="B9" s="116" t="s">
        <v>107</v>
      </c>
      <c r="C9" s="8">
        <f>SUM(C4:C8)</f>
        <v>0</v>
      </c>
    </row>
    <row r="10" spans="1:3">
      <c r="C10" s="8"/>
    </row>
    <row r="11" spans="1:3" ht="21">
      <c r="B11" s="116" t="s">
        <v>108</v>
      </c>
      <c r="C11" s="8"/>
    </row>
    <row r="12" spans="1:3">
      <c r="A12">
        <v>1301</v>
      </c>
      <c r="B12" s="115" t="s">
        <v>109</v>
      </c>
      <c r="C12" s="122">
        <f>SUMIF(Expenses!$F:$F,A12, Expenses!$L:$L)</f>
        <v>0</v>
      </c>
    </row>
    <row r="13" spans="1:3">
      <c r="A13">
        <v>6100</v>
      </c>
      <c r="B13" s="115" t="s">
        <v>110</v>
      </c>
      <c r="C13" s="122">
        <f>SUMIF(Expenses!$F:$F,A13, Expenses!$L:$L)</f>
        <v>0</v>
      </c>
    </row>
    <row r="14" spans="1:3">
      <c r="A14">
        <v>6101</v>
      </c>
      <c r="B14" s="115" t="s">
        <v>111</v>
      </c>
      <c r="C14" s="122">
        <f>SUMIF(Expenses!$F:$F,A14, Expenses!$L:$L)</f>
        <v>0</v>
      </c>
    </row>
    <row r="15" spans="1:3">
      <c r="A15">
        <v>6102</v>
      </c>
      <c r="B15" s="115" t="s">
        <v>112</v>
      </c>
      <c r="C15" s="122">
        <f>SUMIF(Expenses!$F:$F,A15, Expenses!$L:$L)</f>
        <v>0</v>
      </c>
    </row>
    <row r="16" spans="1:3">
      <c r="A16">
        <v>6103</v>
      </c>
      <c r="B16" s="115" t="s">
        <v>113</v>
      </c>
      <c r="C16" s="122">
        <f>SUMIF(Expenses!$F:$F,A16, Expenses!$L:$L)</f>
        <v>0</v>
      </c>
    </row>
    <row r="17" spans="1:3">
      <c r="A17">
        <v>6104</v>
      </c>
      <c r="B17" s="115" t="s">
        <v>114</v>
      </c>
      <c r="C17" s="122">
        <f>SUMIF(Expenses!$F:$F,A17, Expenses!$L:$L)</f>
        <v>0</v>
      </c>
    </row>
    <row r="18" spans="1:3">
      <c r="A18">
        <v>6105</v>
      </c>
      <c r="B18" s="115" t="s">
        <v>115</v>
      </c>
      <c r="C18" s="122">
        <f>SUMIF(Expenses!$F:$F,A18, Expenses!$L:$L)</f>
        <v>0</v>
      </c>
    </row>
    <row r="19" spans="1:3">
      <c r="A19">
        <v>6106</v>
      </c>
      <c r="B19" s="115" t="s">
        <v>116</v>
      </c>
      <c r="C19" s="122">
        <f>SUMIF(Expenses!$F:$F,A19, Expenses!$L:$L)</f>
        <v>0</v>
      </c>
    </row>
    <row r="20" spans="1:3">
      <c r="A20">
        <v>6107</v>
      </c>
      <c r="B20" s="115" t="s">
        <v>117</v>
      </c>
      <c r="C20" s="122">
        <f>SUMIF(Expenses!$F:$F,A20, Expenses!$L:$L)</f>
        <v>0</v>
      </c>
    </row>
    <row r="21" spans="1:3">
      <c r="A21">
        <v>6108</v>
      </c>
      <c r="B21" s="115" t="s">
        <v>118</v>
      </c>
      <c r="C21" s="122">
        <f>SUMIF(Expenses!$F:$F,A21, Expenses!$L:$L)</f>
        <v>0</v>
      </c>
    </row>
    <row r="22" spans="1:3">
      <c r="A22">
        <v>6109</v>
      </c>
      <c r="B22" s="115" t="s">
        <v>119</v>
      </c>
      <c r="C22" s="122">
        <f>SUMIF(Expenses!$F:$F,A22, Expenses!$L:$L)</f>
        <v>0</v>
      </c>
    </row>
    <row r="23" spans="1:3">
      <c r="A23">
        <v>6110</v>
      </c>
      <c r="B23" s="115" t="s">
        <v>120</v>
      </c>
      <c r="C23" s="122">
        <f>SUMIF(Expenses!$F:$F,A23, Expenses!$L:$L)</f>
        <v>0</v>
      </c>
    </row>
    <row r="24" spans="1:3">
      <c r="A24">
        <v>6111</v>
      </c>
      <c r="B24" s="115" t="s">
        <v>121</v>
      </c>
      <c r="C24" s="122">
        <f>SUMIF(Expenses!$F:$F,A24, Expenses!$L:$L)</f>
        <v>0</v>
      </c>
    </row>
    <row r="25" spans="1:3">
      <c r="A25">
        <v>6112</v>
      </c>
      <c r="B25" s="115" t="s">
        <v>122</v>
      </c>
      <c r="C25" s="122">
        <f>SUMIF(Expenses!$F:$F,A25, Expenses!$L:$L)</f>
        <v>0</v>
      </c>
    </row>
    <row r="26" spans="1:3">
      <c r="A26">
        <v>6113</v>
      </c>
      <c r="B26" s="115" t="s">
        <v>123</v>
      </c>
      <c r="C26" s="122">
        <f>SUMIF(Expenses!$F:$F,A26, Expenses!$L:$L)</f>
        <v>0</v>
      </c>
    </row>
    <row r="27" spans="1:3">
      <c r="B27" s="115" t="s">
        <v>124</v>
      </c>
      <c r="C27" s="122">
        <f>SUMIF(Expenses!$F:$F,"&gt;6999&lt;8000", Expenses!$L:$L)</f>
        <v>0</v>
      </c>
    </row>
    <row r="28" spans="1:3">
      <c r="B28" s="115" t="s">
        <v>35</v>
      </c>
      <c r="C28" s="122">
        <f>SUMIF(Expenses!$F:$F,A28, Expenses!$L:$L)</f>
        <v>0</v>
      </c>
    </row>
    <row r="29" spans="1:3">
      <c r="B29" s="115" t="s">
        <v>36</v>
      </c>
      <c r="C29" s="122">
        <f>SUMIF(Expenses!$F:$F,A29, Expenses!$L:$L)</f>
        <v>0</v>
      </c>
    </row>
    <row r="30" spans="1:3" ht="18.95">
      <c r="B30" s="115" t="s">
        <v>125</v>
      </c>
      <c r="C30" s="123">
        <f>SUM(C4:C5)*0.15</f>
        <v>0</v>
      </c>
    </row>
    <row r="31" spans="1:3" ht="21">
      <c r="B31" s="116" t="s">
        <v>126</v>
      </c>
      <c r="C31" s="18">
        <f>SUM(C12:C30)</f>
        <v>0</v>
      </c>
    </row>
    <row r="32" spans="1:3">
      <c r="C32" s="8"/>
    </row>
    <row r="33" spans="2:3" ht="18.95">
      <c r="B33" s="115"/>
      <c r="C33" s="123"/>
    </row>
    <row r="34" spans="2:3" ht="21">
      <c r="B34" s="116" t="s">
        <v>127</v>
      </c>
      <c r="C34" s="117">
        <f>C9-C31</f>
        <v>0</v>
      </c>
    </row>
  </sheetData>
  <mergeCells count="1">
    <mergeCell ref="A2:C2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E8A0D-94FC-4D69-A715-E99CF319BED3}">
  <dimension ref="A1:Q21"/>
  <sheetViews>
    <sheetView workbookViewId="0">
      <selection sqref="A1:XFD1048576"/>
    </sheetView>
  </sheetViews>
  <sheetFormatPr defaultColWidth="8.875" defaultRowHeight="15.95"/>
  <cols>
    <col min="6" max="6" width="8.875" style="10"/>
    <col min="12" max="12" width="10.5" style="8" bestFit="1" customWidth="1"/>
  </cols>
  <sheetData>
    <row r="1" spans="1:17" ht="18" thickTop="1" thickBot="1">
      <c r="A1" s="124"/>
      <c r="B1" s="124"/>
      <c r="C1" s="124"/>
      <c r="D1" s="124"/>
      <c r="E1" s="124"/>
      <c r="F1" s="125"/>
      <c r="G1" s="124"/>
      <c r="H1" s="124"/>
      <c r="I1" s="124"/>
      <c r="J1" s="124"/>
      <c r="K1" s="124"/>
      <c r="L1" s="126"/>
      <c r="M1" s="124"/>
      <c r="N1" s="124"/>
      <c r="O1" s="124"/>
      <c r="P1" s="124"/>
      <c r="Q1" s="124"/>
    </row>
    <row r="2" spans="1:17" ht="17.100000000000001" thickTop="1">
      <c r="A2" s="127"/>
      <c r="D2" s="128"/>
      <c r="E2" s="127"/>
      <c r="F2" s="129"/>
    </row>
    <row r="3" spans="1:17">
      <c r="A3" s="127"/>
      <c r="D3" s="128"/>
      <c r="E3" s="127"/>
      <c r="F3" s="129"/>
    </row>
    <row r="4" spans="1:17">
      <c r="A4" s="127"/>
      <c r="D4" s="128"/>
      <c r="E4" s="127"/>
      <c r="F4" s="129"/>
    </row>
    <row r="5" spans="1:17">
      <c r="A5" s="127"/>
      <c r="D5" s="128"/>
      <c r="E5" s="127"/>
      <c r="F5" s="129"/>
    </row>
    <row r="6" spans="1:17">
      <c r="A6" s="127"/>
      <c r="D6" s="128"/>
      <c r="E6" s="127"/>
      <c r="F6" s="129"/>
    </row>
    <row r="7" spans="1:17">
      <c r="A7" s="127"/>
      <c r="D7" s="128"/>
      <c r="E7" s="127"/>
      <c r="F7" s="129"/>
    </row>
    <row r="8" spans="1:17">
      <c r="A8" s="127"/>
      <c r="D8" s="128"/>
      <c r="E8" s="127"/>
      <c r="F8" s="129"/>
    </row>
    <row r="9" spans="1:17">
      <c r="A9" s="127"/>
      <c r="D9" s="128"/>
      <c r="E9" s="127"/>
      <c r="F9" s="129"/>
    </row>
    <row r="10" spans="1:17">
      <c r="A10" s="127"/>
      <c r="D10" s="128"/>
      <c r="E10" s="127"/>
      <c r="F10" s="129"/>
    </row>
    <row r="11" spans="1:17">
      <c r="A11" s="127"/>
      <c r="D11" s="128"/>
      <c r="E11" s="127"/>
      <c r="F11" s="129"/>
    </row>
    <row r="12" spans="1:17">
      <c r="A12" s="127"/>
      <c r="D12" s="128"/>
      <c r="E12" s="127"/>
      <c r="F12" s="129"/>
    </row>
    <row r="13" spans="1:17">
      <c r="A13" s="127"/>
      <c r="D13" s="128"/>
      <c r="E13" s="127"/>
      <c r="F13" s="129"/>
    </row>
    <row r="14" spans="1:17">
      <c r="A14" s="127"/>
      <c r="D14" s="128"/>
      <c r="E14" s="127"/>
      <c r="F14" s="129"/>
    </row>
    <row r="15" spans="1:17">
      <c r="A15" s="127"/>
      <c r="D15" s="128"/>
      <c r="E15" s="127"/>
      <c r="F15" s="129"/>
    </row>
    <row r="16" spans="1:17">
      <c r="A16" s="127"/>
      <c r="D16" s="128"/>
      <c r="E16" s="127"/>
      <c r="F16" s="129"/>
    </row>
    <row r="20" spans="14:14">
      <c r="N20" s="8"/>
    </row>
    <row r="21" spans="14:14">
      <c r="N21" s="8"/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D69B7-70E1-4B9E-BBD7-4570DDBF2E9D}">
  <dimension ref="A1"/>
  <sheetViews>
    <sheetView workbookViewId="0">
      <selection activeCell="J15" sqref="J15"/>
    </sheetView>
  </sheetViews>
  <sheetFormatPr defaultColWidth="8.875" defaultRowHeight="15.95"/>
  <sheetData/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98537-5E30-4142-8E56-D02CEC83F552}">
  <dimension ref="A1"/>
  <sheetViews>
    <sheetView workbookViewId="0">
      <selection activeCell="J15" sqref="J15"/>
    </sheetView>
  </sheetViews>
  <sheetFormatPr defaultColWidth="8.875" defaultRowHeight="15.95"/>
  <sheetData/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6D943-B247-4176-9376-3E6E97287FE5}">
  <dimension ref="A1"/>
  <sheetViews>
    <sheetView workbookViewId="0">
      <selection activeCell="J15" sqref="J15"/>
    </sheetView>
  </sheetViews>
  <sheetFormatPr defaultColWidth="8.875" defaultRowHeight="15.95"/>
  <sheetData/>
  <pageMargins left="0.7" right="0.7" top="0.75" bottom="0.75" header="0.3" footer="0.3"/>
  <pageSetup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7F44-F912-DC4C-96AC-CAB36DD4A850}">
  <dimension ref="A1:AM36"/>
  <sheetViews>
    <sheetView workbookViewId="0">
      <selection sqref="A1:XFD1048576"/>
    </sheetView>
  </sheetViews>
  <sheetFormatPr defaultColWidth="11" defaultRowHeight="15.95"/>
  <cols>
    <col min="1" max="1" width="8" bestFit="1" customWidth="1"/>
    <col min="2" max="2" width="7" bestFit="1" customWidth="1"/>
    <col min="3" max="3" width="7.375" bestFit="1" customWidth="1"/>
    <col min="4" max="4" width="9" bestFit="1" customWidth="1"/>
    <col min="5" max="5" width="5.125" bestFit="1" customWidth="1"/>
    <col min="6" max="6" width="5.5" bestFit="1" customWidth="1"/>
    <col min="7" max="7" width="15.125" bestFit="1" customWidth="1"/>
    <col min="8" max="8" width="2.875" customWidth="1"/>
    <col min="9" max="9" width="8" bestFit="1" customWidth="1"/>
    <col min="10" max="10" width="7" bestFit="1" customWidth="1"/>
    <col min="11" max="11" width="7.375" bestFit="1" customWidth="1"/>
    <col min="12" max="12" width="9" bestFit="1" customWidth="1"/>
    <col min="13" max="13" width="5.125" bestFit="1" customWidth="1"/>
    <col min="14" max="14" width="5.5" bestFit="1" customWidth="1"/>
    <col min="15" max="15" width="15.125" bestFit="1" customWidth="1"/>
    <col min="16" max="16" width="2.875" customWidth="1"/>
    <col min="17" max="17" width="8" bestFit="1" customWidth="1"/>
    <col min="18" max="18" width="7" bestFit="1" customWidth="1"/>
    <col min="19" max="19" width="7.375" bestFit="1" customWidth="1"/>
    <col min="20" max="20" width="9" bestFit="1" customWidth="1"/>
    <col min="21" max="21" width="5.125" bestFit="1" customWidth="1"/>
    <col min="22" max="22" width="5.5" bestFit="1" customWidth="1"/>
    <col min="23" max="23" width="15.125" bestFit="1" customWidth="1"/>
    <col min="24" max="24" width="2.875" customWidth="1"/>
    <col min="25" max="25" width="8" bestFit="1" customWidth="1"/>
    <col min="26" max="26" width="7" bestFit="1" customWidth="1"/>
    <col min="27" max="27" width="7.375" bestFit="1" customWidth="1"/>
    <col min="28" max="28" width="9" bestFit="1" customWidth="1"/>
    <col min="29" max="29" width="5.125" bestFit="1" customWidth="1"/>
    <col min="30" max="30" width="5.5" bestFit="1" customWidth="1"/>
    <col min="31" max="31" width="15.125" bestFit="1" customWidth="1"/>
    <col min="32" max="32" width="2.875" customWidth="1"/>
    <col min="33" max="33" width="8" bestFit="1" customWidth="1"/>
    <col min="34" max="34" width="7" bestFit="1" customWidth="1"/>
    <col min="35" max="35" width="7.375" bestFit="1" customWidth="1"/>
    <col min="36" max="36" width="9" bestFit="1" customWidth="1"/>
    <col min="37" max="37" width="5.125" bestFit="1" customWidth="1"/>
    <col min="38" max="38" width="5.5" bestFit="1" customWidth="1"/>
    <col min="39" max="39" width="15.125" bestFit="1" customWidth="1"/>
  </cols>
  <sheetData>
    <row r="1" spans="1:39" ht="135.94999999999999" customHeight="1" thickBot="1">
      <c r="A1" s="239" t="s">
        <v>55</v>
      </c>
      <c r="B1" s="240"/>
      <c r="C1" s="240"/>
      <c r="D1" s="240"/>
      <c r="E1" s="240"/>
      <c r="F1" s="240"/>
      <c r="G1" s="241"/>
      <c r="I1" s="239" t="s">
        <v>55</v>
      </c>
      <c r="J1" s="240"/>
      <c r="K1" s="240"/>
      <c r="L1" s="240"/>
      <c r="M1" s="240"/>
      <c r="N1" s="240"/>
      <c r="O1" s="241"/>
      <c r="Q1" s="239" t="s">
        <v>55</v>
      </c>
      <c r="R1" s="240"/>
      <c r="S1" s="240"/>
      <c r="T1" s="240"/>
      <c r="U1" s="240"/>
      <c r="V1" s="240"/>
      <c r="W1" s="241"/>
      <c r="Y1" s="239" t="s">
        <v>55</v>
      </c>
      <c r="Z1" s="240"/>
      <c r="AA1" s="240"/>
      <c r="AB1" s="240"/>
      <c r="AC1" s="240"/>
      <c r="AD1" s="240"/>
      <c r="AE1" s="241"/>
      <c r="AG1" s="239" t="s">
        <v>55</v>
      </c>
      <c r="AH1" s="240"/>
      <c r="AI1" s="240"/>
      <c r="AJ1" s="240"/>
      <c r="AK1" s="240"/>
      <c r="AL1" s="240"/>
      <c r="AM1" s="241"/>
    </row>
    <row r="2" spans="1:39">
      <c r="A2" s="155" t="s">
        <v>12</v>
      </c>
      <c r="B2" s="156" t="s">
        <v>128</v>
      </c>
      <c r="C2" s="156" t="s">
        <v>129</v>
      </c>
      <c r="D2" s="156" t="s">
        <v>130</v>
      </c>
      <c r="E2" s="156" t="s">
        <v>131</v>
      </c>
      <c r="F2" s="156" t="s">
        <v>132</v>
      </c>
      <c r="G2" s="157" t="s">
        <v>133</v>
      </c>
      <c r="I2" s="155" t="s">
        <v>12</v>
      </c>
      <c r="J2" s="156" t="s">
        <v>128</v>
      </c>
      <c r="K2" s="156" t="s">
        <v>129</v>
      </c>
      <c r="L2" s="156" t="s">
        <v>130</v>
      </c>
      <c r="M2" s="156" t="s">
        <v>131</v>
      </c>
      <c r="N2" s="156" t="s">
        <v>132</v>
      </c>
      <c r="O2" s="157" t="s">
        <v>133</v>
      </c>
      <c r="Q2" s="155" t="s">
        <v>12</v>
      </c>
      <c r="R2" s="156" t="s">
        <v>128</v>
      </c>
      <c r="S2" s="156" t="s">
        <v>129</v>
      </c>
      <c r="T2" s="156" t="s">
        <v>130</v>
      </c>
      <c r="U2" s="156" t="s">
        <v>131</v>
      </c>
      <c r="V2" s="156" t="s">
        <v>132</v>
      </c>
      <c r="W2" s="157" t="s">
        <v>133</v>
      </c>
      <c r="Y2" s="155" t="s">
        <v>12</v>
      </c>
      <c r="Z2" s="156" t="s">
        <v>128</v>
      </c>
      <c r="AA2" s="156" t="s">
        <v>129</v>
      </c>
      <c r="AB2" s="156" t="s">
        <v>130</v>
      </c>
      <c r="AC2" s="156" t="s">
        <v>131</v>
      </c>
      <c r="AD2" s="156" t="s">
        <v>132</v>
      </c>
      <c r="AE2" s="157" t="s">
        <v>133</v>
      </c>
      <c r="AG2" s="155" t="s">
        <v>12</v>
      </c>
      <c r="AH2" s="156" t="s">
        <v>128</v>
      </c>
      <c r="AI2" s="156" t="s">
        <v>129</v>
      </c>
      <c r="AJ2" s="156" t="s">
        <v>130</v>
      </c>
      <c r="AK2" s="156" t="s">
        <v>131</v>
      </c>
      <c r="AL2" s="156" t="s">
        <v>132</v>
      </c>
      <c r="AM2" s="157" t="s">
        <v>133</v>
      </c>
    </row>
    <row r="3" spans="1:39">
      <c r="A3" s="158"/>
      <c r="B3" s="159"/>
      <c r="C3" s="159"/>
      <c r="D3" s="159"/>
      <c r="E3" s="159"/>
      <c r="F3" s="12"/>
      <c r="G3" s="160">
        <f>SUM(B3:E3)*F3</f>
        <v>0</v>
      </c>
      <c r="I3" s="158"/>
      <c r="J3" s="159"/>
      <c r="K3" s="159"/>
      <c r="L3" s="159"/>
      <c r="M3" s="159"/>
      <c r="N3" s="12"/>
      <c r="O3" s="160">
        <f>SUM(J3:M3)*N3</f>
        <v>0</v>
      </c>
      <c r="Q3" s="158"/>
      <c r="R3" s="159"/>
      <c r="S3" s="159"/>
      <c r="T3" s="159"/>
      <c r="U3" s="159"/>
      <c r="V3" s="12"/>
      <c r="W3" s="160">
        <f>SUM(R3:U3)*V3</f>
        <v>0</v>
      </c>
      <c r="Y3" s="158"/>
      <c r="Z3" s="159"/>
      <c r="AA3" s="159"/>
      <c r="AB3" s="159"/>
      <c r="AC3" s="159"/>
      <c r="AD3" s="12"/>
      <c r="AE3" s="160">
        <f>SUM(Z3:AC3)*AD3</f>
        <v>0</v>
      </c>
      <c r="AG3" s="158"/>
      <c r="AH3" s="159"/>
      <c r="AI3" s="159"/>
      <c r="AJ3" s="159"/>
      <c r="AK3" s="159"/>
      <c r="AL3" s="12"/>
      <c r="AM3" s="160">
        <f>SUM(AH3:AK3)*AL3</f>
        <v>0</v>
      </c>
    </row>
    <row r="4" spans="1:39">
      <c r="A4" s="158"/>
      <c r="B4" s="159"/>
      <c r="C4" s="159"/>
      <c r="D4" s="159"/>
      <c r="E4" s="159"/>
      <c r="F4" s="12"/>
      <c r="G4" s="160">
        <f t="shared" ref="G4:G26" si="0">SUM(B4:E4)*F4</f>
        <v>0</v>
      </c>
      <c r="I4" s="158"/>
      <c r="J4" s="159"/>
      <c r="K4" s="159"/>
      <c r="L4" s="159"/>
      <c r="M4" s="159"/>
      <c r="N4" s="12"/>
      <c r="O4" s="160">
        <f t="shared" ref="O4:O26" si="1">SUM(J4:M4)*N4</f>
        <v>0</v>
      </c>
      <c r="Q4" s="158"/>
      <c r="R4" s="159"/>
      <c r="S4" s="159"/>
      <c r="T4" s="159"/>
      <c r="U4" s="159"/>
      <c r="V4" s="12"/>
      <c r="W4" s="160">
        <f t="shared" ref="W4:W26" si="2">SUM(R4:U4)*V4</f>
        <v>0</v>
      </c>
      <c r="Y4" s="158"/>
      <c r="Z4" s="159"/>
      <c r="AA4" s="159"/>
      <c r="AB4" s="159"/>
      <c r="AC4" s="159"/>
      <c r="AD4" s="12"/>
      <c r="AE4" s="160">
        <f t="shared" ref="AE4:AE26" si="3">SUM(Z4:AC4)*AD4</f>
        <v>0</v>
      </c>
      <c r="AG4" s="158"/>
      <c r="AH4" s="159"/>
      <c r="AI4" s="159"/>
      <c r="AJ4" s="159"/>
      <c r="AK4" s="159"/>
      <c r="AL4" s="12"/>
      <c r="AM4" s="160">
        <f t="shared" ref="AM4:AM26" si="4">SUM(AH4:AK4)*AL4</f>
        <v>0</v>
      </c>
    </row>
    <row r="5" spans="1:39">
      <c r="A5" s="158"/>
      <c r="B5" s="159"/>
      <c r="C5" s="159"/>
      <c r="D5" s="159"/>
      <c r="E5" s="159"/>
      <c r="F5" s="12"/>
      <c r="G5" s="160">
        <f t="shared" si="0"/>
        <v>0</v>
      </c>
      <c r="I5" s="158"/>
      <c r="J5" s="159"/>
      <c r="K5" s="159"/>
      <c r="L5" s="159"/>
      <c r="M5" s="159"/>
      <c r="N5" s="12"/>
      <c r="O5" s="160">
        <f t="shared" si="1"/>
        <v>0</v>
      </c>
      <c r="Q5" s="158"/>
      <c r="R5" s="159"/>
      <c r="S5" s="159"/>
      <c r="T5" s="159"/>
      <c r="U5" s="159"/>
      <c r="V5" s="12"/>
      <c r="W5" s="160">
        <f t="shared" si="2"/>
        <v>0</v>
      </c>
      <c r="Y5" s="158"/>
      <c r="Z5" s="159"/>
      <c r="AA5" s="159"/>
      <c r="AB5" s="159"/>
      <c r="AC5" s="159"/>
      <c r="AD5" s="12"/>
      <c r="AE5" s="160">
        <f t="shared" si="3"/>
        <v>0</v>
      </c>
      <c r="AG5" s="158"/>
      <c r="AH5" s="159"/>
      <c r="AI5" s="159"/>
      <c r="AJ5" s="159"/>
      <c r="AK5" s="159"/>
      <c r="AL5" s="12"/>
      <c r="AM5" s="160">
        <f t="shared" si="4"/>
        <v>0</v>
      </c>
    </row>
    <row r="6" spans="1:39">
      <c r="A6" s="158"/>
      <c r="B6" s="159"/>
      <c r="C6" s="159"/>
      <c r="D6" s="159"/>
      <c r="E6" s="159"/>
      <c r="F6" s="12"/>
      <c r="G6" s="160">
        <f t="shared" si="0"/>
        <v>0</v>
      </c>
      <c r="I6" s="158"/>
      <c r="J6" s="159"/>
      <c r="K6" s="159"/>
      <c r="L6" s="159"/>
      <c r="M6" s="159"/>
      <c r="N6" s="12"/>
      <c r="O6" s="160">
        <f t="shared" si="1"/>
        <v>0</v>
      </c>
      <c r="Q6" s="158"/>
      <c r="R6" s="159"/>
      <c r="S6" s="159"/>
      <c r="T6" s="159"/>
      <c r="U6" s="159"/>
      <c r="V6" s="12"/>
      <c r="W6" s="160">
        <f t="shared" si="2"/>
        <v>0</v>
      </c>
      <c r="Y6" s="158"/>
      <c r="Z6" s="159"/>
      <c r="AA6" s="159"/>
      <c r="AB6" s="159"/>
      <c r="AC6" s="159"/>
      <c r="AD6" s="12"/>
      <c r="AE6" s="160">
        <f t="shared" si="3"/>
        <v>0</v>
      </c>
      <c r="AG6" s="158"/>
      <c r="AH6" s="159"/>
      <c r="AI6" s="159"/>
      <c r="AJ6" s="159"/>
      <c r="AK6" s="159"/>
      <c r="AL6" s="12"/>
      <c r="AM6" s="160">
        <f t="shared" si="4"/>
        <v>0</v>
      </c>
    </row>
    <row r="7" spans="1:39">
      <c r="A7" s="158"/>
      <c r="B7" s="159"/>
      <c r="C7" s="159"/>
      <c r="D7" s="159"/>
      <c r="E7" s="159"/>
      <c r="F7" s="12"/>
      <c r="G7" s="160">
        <f t="shared" si="0"/>
        <v>0</v>
      </c>
      <c r="I7" s="158"/>
      <c r="J7" s="159"/>
      <c r="K7" s="159"/>
      <c r="L7" s="159"/>
      <c r="M7" s="159"/>
      <c r="N7" s="12"/>
      <c r="O7" s="160">
        <f t="shared" si="1"/>
        <v>0</v>
      </c>
      <c r="Q7" s="158"/>
      <c r="R7" s="159"/>
      <c r="S7" s="159"/>
      <c r="T7" s="159"/>
      <c r="U7" s="159"/>
      <c r="V7" s="12"/>
      <c r="W7" s="160">
        <f t="shared" si="2"/>
        <v>0</v>
      </c>
      <c r="Y7" s="158"/>
      <c r="Z7" s="159"/>
      <c r="AA7" s="159"/>
      <c r="AB7" s="159"/>
      <c r="AC7" s="159"/>
      <c r="AD7" s="12"/>
      <c r="AE7" s="160">
        <f t="shared" si="3"/>
        <v>0</v>
      </c>
      <c r="AG7" s="158"/>
      <c r="AH7" s="159"/>
      <c r="AI7" s="159"/>
      <c r="AJ7" s="159"/>
      <c r="AK7" s="159"/>
      <c r="AL7" s="12"/>
      <c r="AM7" s="160">
        <f t="shared" si="4"/>
        <v>0</v>
      </c>
    </row>
    <row r="8" spans="1:39">
      <c r="A8" s="158"/>
      <c r="B8" s="159"/>
      <c r="C8" s="159"/>
      <c r="D8" s="159"/>
      <c r="E8" s="159"/>
      <c r="F8" s="12"/>
      <c r="G8" s="160">
        <f t="shared" si="0"/>
        <v>0</v>
      </c>
      <c r="I8" s="158"/>
      <c r="J8" s="159"/>
      <c r="K8" s="159"/>
      <c r="L8" s="159"/>
      <c r="M8" s="159"/>
      <c r="N8" s="12"/>
      <c r="O8" s="160">
        <f t="shared" si="1"/>
        <v>0</v>
      </c>
      <c r="Q8" s="158"/>
      <c r="R8" s="159"/>
      <c r="S8" s="159"/>
      <c r="T8" s="159"/>
      <c r="U8" s="159"/>
      <c r="V8" s="12"/>
      <c r="W8" s="160">
        <f t="shared" si="2"/>
        <v>0</v>
      </c>
      <c r="Y8" s="158"/>
      <c r="Z8" s="159"/>
      <c r="AA8" s="159"/>
      <c r="AB8" s="159"/>
      <c r="AC8" s="159"/>
      <c r="AD8" s="12"/>
      <c r="AE8" s="160">
        <f t="shared" si="3"/>
        <v>0</v>
      </c>
      <c r="AG8" s="158"/>
      <c r="AH8" s="159"/>
      <c r="AI8" s="159"/>
      <c r="AJ8" s="159"/>
      <c r="AK8" s="159"/>
      <c r="AL8" s="12"/>
      <c r="AM8" s="160">
        <f t="shared" si="4"/>
        <v>0</v>
      </c>
    </row>
    <row r="9" spans="1:39">
      <c r="A9" s="158"/>
      <c r="B9" s="159"/>
      <c r="C9" s="159"/>
      <c r="D9" s="159"/>
      <c r="E9" s="159"/>
      <c r="F9" s="12"/>
      <c r="G9" s="160">
        <f t="shared" si="0"/>
        <v>0</v>
      </c>
      <c r="I9" s="158"/>
      <c r="J9" s="159"/>
      <c r="K9" s="159"/>
      <c r="L9" s="159"/>
      <c r="M9" s="159"/>
      <c r="N9" s="12"/>
      <c r="O9" s="160">
        <f t="shared" si="1"/>
        <v>0</v>
      </c>
      <c r="Q9" s="158"/>
      <c r="R9" s="159"/>
      <c r="S9" s="159"/>
      <c r="T9" s="159"/>
      <c r="U9" s="159"/>
      <c r="V9" s="12"/>
      <c r="W9" s="160">
        <f t="shared" si="2"/>
        <v>0</v>
      </c>
      <c r="Y9" s="158"/>
      <c r="Z9" s="159"/>
      <c r="AA9" s="159"/>
      <c r="AB9" s="159"/>
      <c r="AC9" s="159"/>
      <c r="AD9" s="12"/>
      <c r="AE9" s="160">
        <f t="shared" si="3"/>
        <v>0</v>
      </c>
      <c r="AG9" s="158"/>
      <c r="AH9" s="159"/>
      <c r="AI9" s="159"/>
      <c r="AJ9" s="159"/>
      <c r="AK9" s="159"/>
      <c r="AL9" s="12"/>
      <c r="AM9" s="160">
        <f t="shared" si="4"/>
        <v>0</v>
      </c>
    </row>
    <row r="10" spans="1:39">
      <c r="A10" s="158"/>
      <c r="B10" s="159"/>
      <c r="C10" s="159"/>
      <c r="D10" s="159"/>
      <c r="E10" s="159"/>
      <c r="F10" s="12"/>
      <c r="G10" s="160">
        <f t="shared" si="0"/>
        <v>0</v>
      </c>
      <c r="I10" s="158"/>
      <c r="J10" s="159"/>
      <c r="K10" s="159"/>
      <c r="L10" s="159"/>
      <c r="M10" s="159"/>
      <c r="N10" s="12"/>
      <c r="O10" s="160">
        <f t="shared" si="1"/>
        <v>0</v>
      </c>
      <c r="Q10" s="158"/>
      <c r="R10" s="159"/>
      <c r="S10" s="159"/>
      <c r="T10" s="159"/>
      <c r="U10" s="159"/>
      <c r="V10" s="12"/>
      <c r="W10" s="160">
        <f t="shared" si="2"/>
        <v>0</v>
      </c>
      <c r="Y10" s="158"/>
      <c r="Z10" s="159"/>
      <c r="AA10" s="159"/>
      <c r="AB10" s="159"/>
      <c r="AC10" s="159"/>
      <c r="AD10" s="12"/>
      <c r="AE10" s="160">
        <f t="shared" si="3"/>
        <v>0</v>
      </c>
      <c r="AG10" s="158"/>
      <c r="AH10" s="159"/>
      <c r="AI10" s="159"/>
      <c r="AJ10" s="159"/>
      <c r="AK10" s="159"/>
      <c r="AL10" s="12"/>
      <c r="AM10" s="160">
        <f t="shared" si="4"/>
        <v>0</v>
      </c>
    </row>
    <row r="11" spans="1:39">
      <c r="A11" s="158"/>
      <c r="B11" s="159"/>
      <c r="C11" s="159"/>
      <c r="D11" s="159"/>
      <c r="E11" s="159"/>
      <c r="F11" s="12"/>
      <c r="G11" s="160">
        <f t="shared" si="0"/>
        <v>0</v>
      </c>
      <c r="I11" s="158"/>
      <c r="J11" s="159"/>
      <c r="K11" s="159"/>
      <c r="L11" s="159"/>
      <c r="M11" s="159"/>
      <c r="N11" s="12"/>
      <c r="O11" s="160">
        <f t="shared" si="1"/>
        <v>0</v>
      </c>
      <c r="Q11" s="158"/>
      <c r="R11" s="159"/>
      <c r="S11" s="159"/>
      <c r="T11" s="159"/>
      <c r="U11" s="159"/>
      <c r="V11" s="12"/>
      <c r="W11" s="160">
        <f t="shared" si="2"/>
        <v>0</v>
      </c>
      <c r="Y11" s="158"/>
      <c r="Z11" s="159"/>
      <c r="AA11" s="159"/>
      <c r="AB11" s="159"/>
      <c r="AC11" s="159"/>
      <c r="AD11" s="12"/>
      <c r="AE11" s="160">
        <f t="shared" si="3"/>
        <v>0</v>
      </c>
      <c r="AG11" s="158"/>
      <c r="AH11" s="159"/>
      <c r="AI11" s="159"/>
      <c r="AJ11" s="159"/>
      <c r="AK11" s="159"/>
      <c r="AL11" s="12"/>
      <c r="AM11" s="160">
        <f t="shared" si="4"/>
        <v>0</v>
      </c>
    </row>
    <row r="12" spans="1:39">
      <c r="A12" s="158"/>
      <c r="B12" s="159"/>
      <c r="C12" s="159"/>
      <c r="D12" s="159"/>
      <c r="E12" s="159"/>
      <c r="F12" s="12"/>
      <c r="G12" s="160">
        <f t="shared" si="0"/>
        <v>0</v>
      </c>
      <c r="I12" s="158"/>
      <c r="J12" s="159"/>
      <c r="K12" s="159"/>
      <c r="L12" s="159"/>
      <c r="M12" s="159"/>
      <c r="N12" s="12"/>
      <c r="O12" s="160">
        <f t="shared" si="1"/>
        <v>0</v>
      </c>
      <c r="Q12" s="158"/>
      <c r="R12" s="159"/>
      <c r="S12" s="159"/>
      <c r="T12" s="159"/>
      <c r="U12" s="159"/>
      <c r="V12" s="12"/>
      <c r="W12" s="160">
        <f t="shared" si="2"/>
        <v>0</v>
      </c>
      <c r="Y12" s="158"/>
      <c r="Z12" s="159"/>
      <c r="AA12" s="159"/>
      <c r="AB12" s="159"/>
      <c r="AC12" s="159"/>
      <c r="AD12" s="12"/>
      <c r="AE12" s="160">
        <f t="shared" si="3"/>
        <v>0</v>
      </c>
      <c r="AG12" s="158"/>
      <c r="AH12" s="159"/>
      <c r="AI12" s="159"/>
      <c r="AJ12" s="159"/>
      <c r="AK12" s="159"/>
      <c r="AL12" s="12"/>
      <c r="AM12" s="160">
        <f t="shared" si="4"/>
        <v>0</v>
      </c>
    </row>
    <row r="13" spans="1:39">
      <c r="A13" s="158"/>
      <c r="B13" s="159"/>
      <c r="C13" s="159"/>
      <c r="D13" s="159"/>
      <c r="E13" s="159"/>
      <c r="F13" s="12"/>
      <c r="G13" s="160">
        <f t="shared" si="0"/>
        <v>0</v>
      </c>
      <c r="I13" s="158"/>
      <c r="J13" s="159"/>
      <c r="K13" s="159"/>
      <c r="L13" s="159"/>
      <c r="M13" s="159"/>
      <c r="N13" s="12"/>
      <c r="O13" s="160">
        <f t="shared" si="1"/>
        <v>0</v>
      </c>
      <c r="Q13" s="158"/>
      <c r="R13" s="159"/>
      <c r="S13" s="159"/>
      <c r="T13" s="159"/>
      <c r="U13" s="159"/>
      <c r="V13" s="12"/>
      <c r="W13" s="160">
        <f t="shared" si="2"/>
        <v>0</v>
      </c>
      <c r="Y13" s="158"/>
      <c r="Z13" s="159"/>
      <c r="AA13" s="159"/>
      <c r="AB13" s="159"/>
      <c r="AC13" s="159"/>
      <c r="AD13" s="12"/>
      <c r="AE13" s="160">
        <f t="shared" si="3"/>
        <v>0</v>
      </c>
      <c r="AG13" s="158"/>
      <c r="AH13" s="159"/>
      <c r="AI13" s="159"/>
      <c r="AJ13" s="159"/>
      <c r="AK13" s="159"/>
      <c r="AL13" s="12"/>
      <c r="AM13" s="160">
        <f t="shared" si="4"/>
        <v>0</v>
      </c>
    </row>
    <row r="14" spans="1:39">
      <c r="A14" s="158"/>
      <c r="B14" s="159"/>
      <c r="C14" s="159"/>
      <c r="D14" s="159"/>
      <c r="E14" s="159"/>
      <c r="F14" s="12"/>
      <c r="G14" s="160">
        <f t="shared" si="0"/>
        <v>0</v>
      </c>
      <c r="I14" s="158"/>
      <c r="J14" s="159"/>
      <c r="K14" s="159"/>
      <c r="L14" s="159"/>
      <c r="M14" s="159"/>
      <c r="N14" s="12"/>
      <c r="O14" s="160">
        <f t="shared" si="1"/>
        <v>0</v>
      </c>
      <c r="Q14" s="158"/>
      <c r="R14" s="159"/>
      <c r="S14" s="159"/>
      <c r="T14" s="159"/>
      <c r="U14" s="159"/>
      <c r="V14" s="12"/>
      <c r="W14" s="160">
        <f t="shared" si="2"/>
        <v>0</v>
      </c>
      <c r="Y14" s="158"/>
      <c r="Z14" s="159"/>
      <c r="AA14" s="159"/>
      <c r="AB14" s="159"/>
      <c r="AC14" s="159"/>
      <c r="AD14" s="12"/>
      <c r="AE14" s="160">
        <f t="shared" si="3"/>
        <v>0</v>
      </c>
      <c r="AG14" s="158"/>
      <c r="AH14" s="159"/>
      <c r="AI14" s="159"/>
      <c r="AJ14" s="159"/>
      <c r="AK14" s="159"/>
      <c r="AL14" s="12"/>
      <c r="AM14" s="160">
        <f t="shared" si="4"/>
        <v>0</v>
      </c>
    </row>
    <row r="15" spans="1:39">
      <c r="A15" s="158"/>
      <c r="B15" s="159"/>
      <c r="C15" s="159"/>
      <c r="D15" s="159"/>
      <c r="E15" s="159"/>
      <c r="F15" s="12"/>
      <c r="G15" s="160">
        <f t="shared" si="0"/>
        <v>0</v>
      </c>
      <c r="I15" s="158"/>
      <c r="J15" s="159"/>
      <c r="K15" s="159"/>
      <c r="L15" s="159"/>
      <c r="M15" s="159"/>
      <c r="N15" s="12"/>
      <c r="O15" s="160">
        <f t="shared" si="1"/>
        <v>0</v>
      </c>
      <c r="Q15" s="158"/>
      <c r="R15" s="159"/>
      <c r="S15" s="159"/>
      <c r="T15" s="159"/>
      <c r="U15" s="159"/>
      <c r="V15" s="12"/>
      <c r="W15" s="160">
        <f t="shared" si="2"/>
        <v>0</v>
      </c>
      <c r="Y15" s="158"/>
      <c r="Z15" s="159"/>
      <c r="AA15" s="159"/>
      <c r="AB15" s="159"/>
      <c r="AC15" s="159"/>
      <c r="AD15" s="12"/>
      <c r="AE15" s="160">
        <f t="shared" si="3"/>
        <v>0</v>
      </c>
      <c r="AG15" s="158"/>
      <c r="AH15" s="159"/>
      <c r="AI15" s="159"/>
      <c r="AJ15" s="159"/>
      <c r="AK15" s="159"/>
      <c r="AL15" s="12"/>
      <c r="AM15" s="160">
        <f t="shared" si="4"/>
        <v>0</v>
      </c>
    </row>
    <row r="16" spans="1:39">
      <c r="A16" s="158"/>
      <c r="B16" s="159"/>
      <c r="C16" s="159"/>
      <c r="D16" s="159"/>
      <c r="E16" s="159"/>
      <c r="F16" s="12"/>
      <c r="G16" s="160">
        <f t="shared" si="0"/>
        <v>0</v>
      </c>
      <c r="I16" s="158"/>
      <c r="J16" s="159"/>
      <c r="K16" s="159"/>
      <c r="L16" s="159"/>
      <c r="M16" s="159"/>
      <c r="N16" s="12"/>
      <c r="O16" s="160">
        <f t="shared" si="1"/>
        <v>0</v>
      </c>
      <c r="Q16" s="158"/>
      <c r="R16" s="159"/>
      <c r="S16" s="159"/>
      <c r="T16" s="159"/>
      <c r="U16" s="159"/>
      <c r="V16" s="12"/>
      <c r="W16" s="160">
        <f t="shared" si="2"/>
        <v>0</v>
      </c>
      <c r="Y16" s="158"/>
      <c r="Z16" s="159"/>
      <c r="AA16" s="159"/>
      <c r="AB16" s="159"/>
      <c r="AC16" s="159"/>
      <c r="AD16" s="12"/>
      <c r="AE16" s="160">
        <f t="shared" si="3"/>
        <v>0</v>
      </c>
      <c r="AG16" s="158"/>
      <c r="AH16" s="159"/>
      <c r="AI16" s="159"/>
      <c r="AJ16" s="159"/>
      <c r="AK16" s="159"/>
      <c r="AL16" s="12"/>
      <c r="AM16" s="160">
        <f t="shared" si="4"/>
        <v>0</v>
      </c>
    </row>
    <row r="17" spans="1:39">
      <c r="A17" s="158"/>
      <c r="B17" s="159"/>
      <c r="C17" s="159"/>
      <c r="D17" s="159"/>
      <c r="E17" s="159"/>
      <c r="F17" s="12"/>
      <c r="G17" s="160">
        <f t="shared" si="0"/>
        <v>0</v>
      </c>
      <c r="I17" s="158"/>
      <c r="J17" s="159"/>
      <c r="K17" s="159"/>
      <c r="L17" s="159"/>
      <c r="M17" s="159"/>
      <c r="N17" s="12"/>
      <c r="O17" s="160">
        <f t="shared" si="1"/>
        <v>0</v>
      </c>
      <c r="Q17" s="158"/>
      <c r="R17" s="159"/>
      <c r="S17" s="159"/>
      <c r="T17" s="159"/>
      <c r="U17" s="159"/>
      <c r="V17" s="12"/>
      <c r="W17" s="160">
        <f t="shared" si="2"/>
        <v>0</v>
      </c>
      <c r="Y17" s="158"/>
      <c r="Z17" s="159"/>
      <c r="AA17" s="159"/>
      <c r="AB17" s="159"/>
      <c r="AC17" s="159"/>
      <c r="AD17" s="12"/>
      <c r="AE17" s="160">
        <f t="shared" si="3"/>
        <v>0</v>
      </c>
      <c r="AG17" s="158"/>
      <c r="AH17" s="159"/>
      <c r="AI17" s="159"/>
      <c r="AJ17" s="159"/>
      <c r="AK17" s="159"/>
      <c r="AL17" s="12"/>
      <c r="AM17" s="160">
        <f t="shared" si="4"/>
        <v>0</v>
      </c>
    </row>
    <row r="18" spans="1:39">
      <c r="A18" s="158"/>
      <c r="B18" s="159"/>
      <c r="C18" s="159"/>
      <c r="D18" s="159"/>
      <c r="E18" s="159"/>
      <c r="F18" s="12"/>
      <c r="G18" s="160">
        <f t="shared" si="0"/>
        <v>0</v>
      </c>
      <c r="I18" s="158"/>
      <c r="J18" s="159"/>
      <c r="K18" s="159"/>
      <c r="L18" s="159"/>
      <c r="M18" s="159"/>
      <c r="N18" s="12"/>
      <c r="O18" s="160">
        <f t="shared" si="1"/>
        <v>0</v>
      </c>
      <c r="Q18" s="158"/>
      <c r="R18" s="159"/>
      <c r="S18" s="159"/>
      <c r="T18" s="159"/>
      <c r="U18" s="159"/>
      <c r="V18" s="12"/>
      <c r="W18" s="160">
        <f t="shared" si="2"/>
        <v>0</v>
      </c>
      <c r="Y18" s="158"/>
      <c r="Z18" s="159"/>
      <c r="AA18" s="159"/>
      <c r="AB18" s="159"/>
      <c r="AC18" s="159"/>
      <c r="AD18" s="12"/>
      <c r="AE18" s="160">
        <f t="shared" si="3"/>
        <v>0</v>
      </c>
      <c r="AG18" s="158"/>
      <c r="AH18" s="159"/>
      <c r="AI18" s="159"/>
      <c r="AJ18" s="159"/>
      <c r="AK18" s="159"/>
      <c r="AL18" s="12"/>
      <c r="AM18" s="160">
        <f t="shared" si="4"/>
        <v>0</v>
      </c>
    </row>
    <row r="19" spans="1:39">
      <c r="A19" s="158"/>
      <c r="B19" s="159"/>
      <c r="C19" s="159"/>
      <c r="D19" s="159"/>
      <c r="E19" s="159"/>
      <c r="F19" s="12"/>
      <c r="G19" s="160">
        <f t="shared" si="0"/>
        <v>0</v>
      </c>
      <c r="I19" s="158"/>
      <c r="J19" s="159"/>
      <c r="K19" s="159"/>
      <c r="L19" s="159"/>
      <c r="M19" s="159"/>
      <c r="N19" s="12"/>
      <c r="O19" s="160">
        <f t="shared" si="1"/>
        <v>0</v>
      </c>
      <c r="Q19" s="158"/>
      <c r="R19" s="159"/>
      <c r="S19" s="159"/>
      <c r="T19" s="159"/>
      <c r="U19" s="159"/>
      <c r="V19" s="12"/>
      <c r="W19" s="160">
        <f t="shared" si="2"/>
        <v>0</v>
      </c>
      <c r="Y19" s="158"/>
      <c r="Z19" s="159"/>
      <c r="AA19" s="159"/>
      <c r="AB19" s="159"/>
      <c r="AC19" s="159"/>
      <c r="AD19" s="12"/>
      <c r="AE19" s="160">
        <f t="shared" si="3"/>
        <v>0</v>
      </c>
      <c r="AG19" s="158"/>
      <c r="AH19" s="159"/>
      <c r="AI19" s="159"/>
      <c r="AJ19" s="159"/>
      <c r="AK19" s="159"/>
      <c r="AL19" s="12"/>
      <c r="AM19" s="160">
        <f t="shared" si="4"/>
        <v>0</v>
      </c>
    </row>
    <row r="20" spans="1:39">
      <c r="A20" s="158"/>
      <c r="B20" s="159"/>
      <c r="C20" s="159"/>
      <c r="D20" s="159"/>
      <c r="E20" s="159"/>
      <c r="F20" s="12"/>
      <c r="G20" s="160">
        <f t="shared" si="0"/>
        <v>0</v>
      </c>
      <c r="I20" s="158"/>
      <c r="J20" s="159"/>
      <c r="K20" s="159"/>
      <c r="L20" s="159"/>
      <c r="M20" s="159"/>
      <c r="N20" s="12"/>
      <c r="O20" s="160">
        <f t="shared" si="1"/>
        <v>0</v>
      </c>
      <c r="Q20" s="158"/>
      <c r="R20" s="159"/>
      <c r="S20" s="159"/>
      <c r="T20" s="159"/>
      <c r="U20" s="159"/>
      <c r="V20" s="12"/>
      <c r="W20" s="160">
        <f t="shared" si="2"/>
        <v>0</v>
      </c>
      <c r="Y20" s="158"/>
      <c r="Z20" s="159"/>
      <c r="AA20" s="159"/>
      <c r="AB20" s="159"/>
      <c r="AC20" s="159"/>
      <c r="AD20" s="12"/>
      <c r="AE20" s="160">
        <f t="shared" si="3"/>
        <v>0</v>
      </c>
      <c r="AG20" s="158"/>
      <c r="AH20" s="159"/>
      <c r="AI20" s="159"/>
      <c r="AJ20" s="159"/>
      <c r="AK20" s="159"/>
      <c r="AL20" s="12"/>
      <c r="AM20" s="160">
        <f t="shared" si="4"/>
        <v>0</v>
      </c>
    </row>
    <row r="21" spans="1:39">
      <c r="A21" s="158"/>
      <c r="B21" s="159"/>
      <c r="C21" s="159"/>
      <c r="D21" s="159"/>
      <c r="E21" s="159"/>
      <c r="F21" s="12"/>
      <c r="G21" s="160">
        <f t="shared" si="0"/>
        <v>0</v>
      </c>
      <c r="I21" s="158"/>
      <c r="J21" s="159"/>
      <c r="K21" s="159"/>
      <c r="L21" s="159"/>
      <c r="M21" s="159"/>
      <c r="N21" s="12"/>
      <c r="O21" s="160">
        <f t="shared" si="1"/>
        <v>0</v>
      </c>
      <c r="Q21" s="158"/>
      <c r="R21" s="159"/>
      <c r="S21" s="159"/>
      <c r="T21" s="159"/>
      <c r="U21" s="159"/>
      <c r="V21" s="12"/>
      <c r="W21" s="160">
        <f t="shared" si="2"/>
        <v>0</v>
      </c>
      <c r="Y21" s="158"/>
      <c r="Z21" s="159"/>
      <c r="AA21" s="159"/>
      <c r="AB21" s="159"/>
      <c r="AC21" s="159"/>
      <c r="AD21" s="12"/>
      <c r="AE21" s="160">
        <f t="shared" si="3"/>
        <v>0</v>
      </c>
      <c r="AG21" s="158"/>
      <c r="AH21" s="159"/>
      <c r="AI21" s="159"/>
      <c r="AJ21" s="159"/>
      <c r="AK21" s="159"/>
      <c r="AL21" s="12"/>
      <c r="AM21" s="160">
        <f t="shared" si="4"/>
        <v>0</v>
      </c>
    </row>
    <row r="22" spans="1:39">
      <c r="A22" s="158"/>
      <c r="B22" s="159"/>
      <c r="C22" s="159"/>
      <c r="D22" s="159"/>
      <c r="E22" s="159"/>
      <c r="F22" s="12"/>
      <c r="G22" s="160">
        <f t="shared" si="0"/>
        <v>0</v>
      </c>
      <c r="I22" s="158"/>
      <c r="J22" s="159"/>
      <c r="K22" s="159"/>
      <c r="L22" s="159"/>
      <c r="M22" s="159"/>
      <c r="N22" s="12"/>
      <c r="O22" s="160">
        <f t="shared" si="1"/>
        <v>0</v>
      </c>
      <c r="Q22" s="158"/>
      <c r="R22" s="159"/>
      <c r="S22" s="159"/>
      <c r="T22" s="159"/>
      <c r="U22" s="159"/>
      <c r="V22" s="12"/>
      <c r="W22" s="160">
        <f t="shared" si="2"/>
        <v>0</v>
      </c>
      <c r="Y22" s="158"/>
      <c r="Z22" s="159"/>
      <c r="AA22" s="159"/>
      <c r="AB22" s="159"/>
      <c r="AC22" s="159"/>
      <c r="AD22" s="12"/>
      <c r="AE22" s="160">
        <f t="shared" si="3"/>
        <v>0</v>
      </c>
      <c r="AG22" s="158"/>
      <c r="AH22" s="159"/>
      <c r="AI22" s="159"/>
      <c r="AJ22" s="159"/>
      <c r="AK22" s="159"/>
      <c r="AL22" s="12"/>
      <c r="AM22" s="160">
        <f t="shared" si="4"/>
        <v>0</v>
      </c>
    </row>
    <row r="23" spans="1:39">
      <c r="A23" s="158"/>
      <c r="B23" s="159"/>
      <c r="C23" s="159"/>
      <c r="D23" s="159"/>
      <c r="E23" s="159"/>
      <c r="F23" s="12"/>
      <c r="G23" s="160">
        <f t="shared" si="0"/>
        <v>0</v>
      </c>
      <c r="I23" s="158"/>
      <c r="J23" s="159"/>
      <c r="K23" s="159"/>
      <c r="L23" s="159"/>
      <c r="M23" s="159"/>
      <c r="N23" s="12"/>
      <c r="O23" s="160">
        <f t="shared" si="1"/>
        <v>0</v>
      </c>
      <c r="Q23" s="158"/>
      <c r="R23" s="159"/>
      <c r="S23" s="159"/>
      <c r="T23" s="159"/>
      <c r="U23" s="159"/>
      <c r="V23" s="12"/>
      <c r="W23" s="160">
        <f t="shared" si="2"/>
        <v>0</v>
      </c>
      <c r="Y23" s="158"/>
      <c r="Z23" s="159"/>
      <c r="AA23" s="159"/>
      <c r="AB23" s="159"/>
      <c r="AC23" s="159"/>
      <c r="AD23" s="12"/>
      <c r="AE23" s="160">
        <f t="shared" si="3"/>
        <v>0</v>
      </c>
      <c r="AG23" s="158"/>
      <c r="AH23" s="159"/>
      <c r="AI23" s="159"/>
      <c r="AJ23" s="159"/>
      <c r="AK23" s="159"/>
      <c r="AL23" s="12"/>
      <c r="AM23" s="160">
        <f t="shared" si="4"/>
        <v>0</v>
      </c>
    </row>
    <row r="24" spans="1:39">
      <c r="A24" s="158"/>
      <c r="B24" s="159"/>
      <c r="C24" s="159"/>
      <c r="D24" s="159"/>
      <c r="E24" s="159"/>
      <c r="F24" s="12"/>
      <c r="G24" s="160">
        <f t="shared" si="0"/>
        <v>0</v>
      </c>
      <c r="I24" s="158"/>
      <c r="J24" s="159"/>
      <c r="K24" s="159"/>
      <c r="L24" s="159"/>
      <c r="M24" s="159"/>
      <c r="N24" s="12"/>
      <c r="O24" s="160">
        <f t="shared" si="1"/>
        <v>0</v>
      </c>
      <c r="Q24" s="158"/>
      <c r="R24" s="159"/>
      <c r="S24" s="159"/>
      <c r="T24" s="159"/>
      <c r="U24" s="159"/>
      <c r="V24" s="12"/>
      <c r="W24" s="160">
        <f t="shared" si="2"/>
        <v>0</v>
      </c>
      <c r="Y24" s="158"/>
      <c r="Z24" s="159"/>
      <c r="AA24" s="159"/>
      <c r="AB24" s="159"/>
      <c r="AC24" s="159"/>
      <c r="AD24" s="12"/>
      <c r="AE24" s="160">
        <f t="shared" si="3"/>
        <v>0</v>
      </c>
      <c r="AG24" s="158"/>
      <c r="AH24" s="159"/>
      <c r="AI24" s="159"/>
      <c r="AJ24" s="159"/>
      <c r="AK24" s="159"/>
      <c r="AL24" s="12"/>
      <c r="AM24" s="160">
        <f t="shared" si="4"/>
        <v>0</v>
      </c>
    </row>
    <row r="25" spans="1:39">
      <c r="A25" s="158"/>
      <c r="B25" s="159"/>
      <c r="C25" s="159"/>
      <c r="D25" s="159"/>
      <c r="E25" s="159"/>
      <c r="F25" s="12"/>
      <c r="G25" s="160">
        <f t="shared" si="0"/>
        <v>0</v>
      </c>
      <c r="I25" s="158"/>
      <c r="J25" s="159"/>
      <c r="K25" s="159"/>
      <c r="L25" s="159"/>
      <c r="M25" s="159"/>
      <c r="N25" s="12"/>
      <c r="O25" s="160">
        <f t="shared" si="1"/>
        <v>0</v>
      </c>
      <c r="Q25" s="158"/>
      <c r="R25" s="159"/>
      <c r="S25" s="159"/>
      <c r="T25" s="159"/>
      <c r="U25" s="159"/>
      <c r="V25" s="12"/>
      <c r="W25" s="160">
        <f t="shared" si="2"/>
        <v>0</v>
      </c>
      <c r="Y25" s="158"/>
      <c r="Z25" s="159"/>
      <c r="AA25" s="159"/>
      <c r="AB25" s="159"/>
      <c r="AC25" s="159"/>
      <c r="AD25" s="12"/>
      <c r="AE25" s="160">
        <f t="shared" si="3"/>
        <v>0</v>
      </c>
      <c r="AG25" s="158"/>
      <c r="AH25" s="159"/>
      <c r="AI25" s="159"/>
      <c r="AJ25" s="159"/>
      <c r="AK25" s="159"/>
      <c r="AL25" s="12"/>
      <c r="AM25" s="160">
        <f t="shared" si="4"/>
        <v>0</v>
      </c>
    </row>
    <row r="26" spans="1:39" ht="17.100000000000001" thickBot="1">
      <c r="A26" s="161"/>
      <c r="B26" s="162"/>
      <c r="C26" s="162"/>
      <c r="D26" s="162"/>
      <c r="E26" s="162"/>
      <c r="F26" s="65"/>
      <c r="G26" s="160">
        <f t="shared" si="0"/>
        <v>0</v>
      </c>
      <c r="I26" s="161"/>
      <c r="J26" s="162"/>
      <c r="K26" s="162"/>
      <c r="L26" s="162"/>
      <c r="M26" s="162"/>
      <c r="N26" s="65"/>
      <c r="O26" s="160">
        <f t="shared" si="1"/>
        <v>0</v>
      </c>
      <c r="Q26" s="161"/>
      <c r="R26" s="162"/>
      <c r="S26" s="162"/>
      <c r="T26" s="162"/>
      <c r="U26" s="162"/>
      <c r="V26" s="65"/>
      <c r="W26" s="160">
        <f t="shared" si="2"/>
        <v>0</v>
      </c>
      <c r="Y26" s="161"/>
      <c r="Z26" s="162"/>
      <c r="AA26" s="162"/>
      <c r="AB26" s="162"/>
      <c r="AC26" s="162"/>
      <c r="AD26" s="65"/>
      <c r="AE26" s="160">
        <f t="shared" si="3"/>
        <v>0</v>
      </c>
      <c r="AG26" s="161"/>
      <c r="AH26" s="162"/>
      <c r="AI26" s="162"/>
      <c r="AJ26" s="162"/>
      <c r="AK26" s="162"/>
      <c r="AL26" s="65"/>
      <c r="AM26" s="160">
        <f t="shared" si="4"/>
        <v>0</v>
      </c>
    </row>
    <row r="27" spans="1:39" ht="17.100000000000001" thickBot="1">
      <c r="A27" s="242" t="s">
        <v>134</v>
      </c>
      <c r="B27" s="237"/>
      <c r="C27" s="237"/>
      <c r="D27" s="237"/>
      <c r="E27" s="237"/>
      <c r="F27" s="238"/>
      <c r="G27" s="163">
        <f>SUM(G3:G26)</f>
        <v>0</v>
      </c>
      <c r="I27" s="242" t="s">
        <v>134</v>
      </c>
      <c r="J27" s="237"/>
      <c r="K27" s="237"/>
      <c r="L27" s="237"/>
      <c r="M27" s="237"/>
      <c r="N27" s="238"/>
      <c r="O27" s="163">
        <f>SUM(O3:O26)</f>
        <v>0</v>
      </c>
      <c r="Q27" s="242" t="s">
        <v>134</v>
      </c>
      <c r="R27" s="237"/>
      <c r="S27" s="237"/>
      <c r="T27" s="237"/>
      <c r="U27" s="237"/>
      <c r="V27" s="238"/>
      <c r="W27" s="163">
        <f>SUM(W3:W26)</f>
        <v>0</v>
      </c>
      <c r="Y27" s="242" t="s">
        <v>134</v>
      </c>
      <c r="Z27" s="237"/>
      <c r="AA27" s="237"/>
      <c r="AB27" s="237"/>
      <c r="AC27" s="237"/>
      <c r="AD27" s="238"/>
      <c r="AE27" s="163">
        <f>SUM(AE3:AE26)</f>
        <v>0</v>
      </c>
      <c r="AG27" s="242" t="s">
        <v>134</v>
      </c>
      <c r="AH27" s="237"/>
      <c r="AI27" s="237"/>
      <c r="AJ27" s="237"/>
      <c r="AK27" s="237"/>
      <c r="AL27" s="238"/>
      <c r="AM27" s="163">
        <f>SUM(AM3:AM26)</f>
        <v>0</v>
      </c>
    </row>
    <row r="28" spans="1:39" ht="17.100000000000001" thickBot="1">
      <c r="B28" s="8"/>
      <c r="C28" s="8"/>
      <c r="D28" s="8"/>
      <c r="E28" s="8"/>
      <c r="G28" s="8"/>
    </row>
    <row r="29" spans="1:39" ht="17.100000000000001" thickBot="1">
      <c r="A29" s="236">
        <f>Budget!B12</f>
        <v>0</v>
      </c>
      <c r="B29" s="237"/>
      <c r="C29" s="237"/>
      <c r="D29" s="237"/>
      <c r="E29" s="237"/>
      <c r="F29" s="237"/>
      <c r="G29" s="238"/>
      <c r="I29" s="236">
        <f>Budget!C12</f>
        <v>0</v>
      </c>
      <c r="J29" s="237"/>
      <c r="K29" s="237"/>
      <c r="L29" s="237"/>
      <c r="M29" s="237"/>
      <c r="N29" s="237"/>
      <c r="O29" s="238"/>
      <c r="Q29" s="236">
        <f>Budget!D12</f>
        <v>0</v>
      </c>
      <c r="R29" s="237"/>
      <c r="S29" s="237"/>
      <c r="T29" s="237"/>
      <c r="U29" s="237"/>
      <c r="V29" s="237"/>
      <c r="W29" s="238"/>
      <c r="Y29" s="236">
        <f>Budget!E12</f>
        <v>0</v>
      </c>
      <c r="Z29" s="237"/>
      <c r="AA29" s="237"/>
      <c r="AB29" s="237"/>
      <c r="AC29" s="237"/>
      <c r="AD29" s="237"/>
      <c r="AE29" s="238"/>
      <c r="AG29" s="236">
        <f>Budget!F12</f>
        <v>0</v>
      </c>
      <c r="AH29" s="237"/>
      <c r="AI29" s="237"/>
      <c r="AJ29" s="237"/>
      <c r="AK29" s="237"/>
      <c r="AL29" s="237"/>
      <c r="AM29" s="238"/>
    </row>
    <row r="30" spans="1:39">
      <c r="B30" s="8"/>
      <c r="C30" s="8"/>
      <c r="D30" s="8"/>
      <c r="E30" s="8"/>
      <c r="G30" s="8"/>
    </row>
    <row r="31" spans="1:39">
      <c r="B31" s="8"/>
      <c r="C31" s="8"/>
      <c r="D31" s="8"/>
      <c r="E31" s="8"/>
      <c r="G31" s="8"/>
    </row>
    <row r="32" spans="1:39">
      <c r="B32" s="8"/>
      <c r="C32" s="8"/>
      <c r="D32" s="8"/>
      <c r="E32" s="8"/>
    </row>
    <row r="33" spans="2:5">
      <c r="B33" s="8"/>
      <c r="C33" s="8"/>
      <c r="D33" s="8"/>
      <c r="E33" s="8"/>
    </row>
    <row r="34" spans="2:5">
      <c r="B34" s="8"/>
      <c r="C34" s="8"/>
      <c r="D34" s="8"/>
      <c r="E34" s="8"/>
    </row>
    <row r="35" spans="2:5">
      <c r="B35" s="8"/>
      <c r="C35" s="8"/>
      <c r="D35" s="8"/>
      <c r="E35" s="8"/>
    </row>
    <row r="36" spans="2:5">
      <c r="B36" s="8"/>
      <c r="C36" s="8"/>
      <c r="D36" s="8"/>
      <c r="E36" s="8"/>
    </row>
  </sheetData>
  <mergeCells count="15">
    <mergeCell ref="A27:F27"/>
    <mergeCell ref="I27:N27"/>
    <mergeCell ref="Q27:V27"/>
    <mergeCell ref="Y27:AD27"/>
    <mergeCell ref="AG27:AL27"/>
    <mergeCell ref="A1:G1"/>
    <mergeCell ref="I1:O1"/>
    <mergeCell ref="Q1:W1"/>
    <mergeCell ref="Y1:AE1"/>
    <mergeCell ref="AG1:AM1"/>
    <mergeCell ref="A29:G29"/>
    <mergeCell ref="I29:O29"/>
    <mergeCell ref="Q29:W29"/>
    <mergeCell ref="Y29:AE29"/>
    <mergeCell ref="AG29:AM29"/>
  </mergeCells>
  <hyperlinks>
    <hyperlink ref="A1" r:id="rId1" xr:uid="{CCF8B2D5-DA63-D341-91CF-87330C0D1147}"/>
    <hyperlink ref="I1" r:id="rId2" xr:uid="{A9F20CE0-B25C-4943-A255-74ACFD672773}"/>
    <hyperlink ref="Q1" r:id="rId3" xr:uid="{86D3ED4C-95A0-BB42-A240-CABCAFD2F192}"/>
    <hyperlink ref="Y1" r:id="rId4" xr:uid="{9146D20C-C5D1-B548-92F1-858F8BFC69A8}"/>
    <hyperlink ref="AG1" r:id="rId5" xr:uid="{7A9D0D87-ED4A-C342-9D8D-74F546EE5C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MFANT@clemson.edu</cp:lastModifiedBy>
  <cp:revision/>
  <dcterms:created xsi:type="dcterms:W3CDTF">2021-10-25T16:57:01Z</dcterms:created>
  <dcterms:modified xsi:type="dcterms:W3CDTF">2025-11-07T20:09:01Z</dcterms:modified>
  <cp:category/>
  <cp:contentStatus/>
</cp:coreProperties>
</file>