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202300"/>
  <mc:AlternateContent xmlns:mc="http://schemas.openxmlformats.org/markup-compatibility/2006">
    <mc:Choice Requires="x15">
      <x15ac:absPath xmlns:x15ac="http://schemas.microsoft.com/office/spreadsheetml/2010/11/ac" url="/Volumes/group/web/media/humanres/payroll/"/>
    </mc:Choice>
  </mc:AlternateContent>
  <xr:revisionPtr revIDLastSave="0" documentId="13_ncr:1_{1DA82E74-5E2E-5D47-B004-D1A3DF594B96}" xr6:coauthVersionLast="47" xr6:coauthVersionMax="47" xr10:uidLastSave="{00000000-0000-0000-0000-000000000000}"/>
  <bookViews>
    <workbookView xWindow="0" yWindow="760" windowWidth="30240" windowHeight="18880" xr2:uid="{A0B1196A-5BC4-42A9-9471-27FB36360DE4}"/>
  </bookViews>
  <sheets>
    <sheet name="Calculato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5" i="1" l="1"/>
  <c r="G6" i="1"/>
  <c r="G10" i="1"/>
  <c r="G8" i="1" l="1"/>
  <c r="G12" i="1" s="1"/>
  <c r="G16" i="1" s="1"/>
  <c r="C7" i="1"/>
  <c r="C12" i="1" l="1"/>
  <c r="G18" i="1" l="1"/>
  <c r="G20" i="1" s="1"/>
  <c r="C16" i="1"/>
  <c r="C21" i="1" s="1"/>
  <c r="D12" i="1"/>
  <c r="C29" i="1" l="1"/>
  <c r="D29" i="1" s="1"/>
  <c r="C22" i="1"/>
  <c r="D22" i="1" s="1"/>
  <c r="C31" i="1"/>
  <c r="D31" i="1" s="1"/>
  <c r="C23" i="1"/>
  <c r="D23" i="1" s="1"/>
  <c r="C27" i="1"/>
  <c r="D27" i="1" s="1"/>
  <c r="C25" i="1"/>
  <c r="D25" i="1" s="1"/>
  <c r="C26" i="1"/>
  <c r="D26" i="1" s="1"/>
  <c r="D21" i="1"/>
  <c r="C30" i="1"/>
  <c r="D30" i="1" s="1"/>
  <c r="C28" i="1"/>
  <c r="D28" i="1" s="1"/>
  <c r="C24" i="1"/>
  <c r="D24" i="1" s="1"/>
  <c r="G28" i="1" l="1"/>
  <c r="H28" i="1" s="1"/>
  <c r="I28" i="1" s="1"/>
  <c r="G27" i="1"/>
  <c r="H27" i="1" s="1"/>
  <c r="I27" i="1" s="1"/>
  <c r="G26" i="1"/>
  <c r="H26" i="1" s="1"/>
  <c r="I26" i="1" s="1"/>
  <c r="G25" i="1"/>
  <c r="H25" i="1" s="1"/>
  <c r="I25" i="1" s="1"/>
  <c r="G24" i="1"/>
  <c r="H24" i="1" s="1"/>
  <c r="I24" i="1" s="1"/>
  <c r="G29" i="1"/>
  <c r="H29" i="1" s="1"/>
  <c r="I29" i="1" s="1"/>
  <c r="G23" i="1"/>
  <c r="H23" i="1" s="1"/>
  <c r="I23" i="1" s="1"/>
</calcChain>
</file>

<file path=xl/sharedStrings.xml><?xml version="1.0" encoding="utf-8"?>
<sst xmlns="http://schemas.openxmlformats.org/spreadsheetml/2006/main" count="39" uniqueCount="32">
  <si>
    <t>Spring Tuition</t>
  </si>
  <si>
    <t>Summer Tuition</t>
  </si>
  <si>
    <t>Less: IRS Threshold</t>
  </si>
  <si>
    <t>Taxable Inclusion</t>
  </si>
  <si>
    <t>Combined Tuition Value (Spring &amp; Summer)</t>
  </si>
  <si>
    <t>Less: Early Withholding Taxable Inclusion (if applicable)</t>
  </si>
  <si>
    <t>Estimated Tax Withholding</t>
  </si>
  <si>
    <t>Fall Tuition</t>
  </si>
  <si>
    <t>Check Date</t>
  </si>
  <si>
    <t>Employee Tuition Assistance Program Tax Liability Calculator</t>
  </si>
  <si>
    <t>Estimating Spring and Summer Tax Liability</t>
  </si>
  <si>
    <t>Required tax withholdings resulting from Spring/Summer tuition values will begin on the July 31 paycheck and spread over the remaining 2026 paychecks (11 total).</t>
  </si>
  <si>
    <t>(Enter value of Spring tuition, found in iRoar)</t>
  </si>
  <si>
    <t>(Enter value of Summer tuition, found in iRoar)</t>
  </si>
  <si>
    <t>IRS W-2 Reportable Taxable Tuition Value</t>
  </si>
  <si>
    <t>Estimating Fall Tax Liability</t>
  </si>
  <si>
    <t>Required tax withholdings resulting from Fall tuition values will begin on the September 30 paycheck and spread over the remaining 2026 paychecks (7 total).</t>
  </si>
  <si>
    <t>(Enter value of Fall tuition, found in iRoar)</t>
  </si>
  <si>
    <t>Combined Tuition Value (Spring, Summer, Fall)</t>
  </si>
  <si>
    <t>Remaining Tax Liability</t>
  </si>
  <si>
    <t>Remaining Tax Liability (Spring, Summer, Fall)</t>
  </si>
  <si>
    <t>Remaining Tax Liability (Fall)</t>
  </si>
  <si>
    <t>Instructions: Boxes higlighted in orange indicate fields individuals should input information into.</t>
  </si>
  <si>
    <t>Combined Tax (Spring, Summer, Fall), for those with Spring/Summer withholdings</t>
  </si>
  <si>
    <t>(Enter value of YTD early withholdings as a negative. Value found on the June 30 paystub in PeopleSoft)</t>
  </si>
  <si>
    <t>(Linked back to cell C5)</t>
  </si>
  <si>
    <t>(Linked back to cell C6)</t>
  </si>
  <si>
    <t>Less: Remaining Early Withholding Taxable Inclusion (if applicable)</t>
  </si>
  <si>
    <t>Less: Spring/Summer IRS W-2 Taxable Tuition Value</t>
  </si>
  <si>
    <t>(Linked back to Cell C12)</t>
  </si>
  <si>
    <t>NOTE: If your combined tuition value does not exceed $5,250, you will not have required tax withholdings.</t>
  </si>
  <si>
    <t>Estimated Tax Withholding Per Paycheck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</si>
</sst>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theme="1"/>
      <name val="Aptos Narrow"/>
      <scheme val="minor"/>
    </font>
    <font>
      <sz val="14"/>
      <color theme="1"/>
      <name val="Aptos Narrow"/>
      <scheme val="minor"/>
    </font>
    <font>
      <b/>
      <sz val="18"/>
      <color theme="1"/>
      <name val="Aptos Narrow"/>
      <scheme val="minor"/>
    </font>
    <font>
      <sz val="18"/>
      <color theme="1"/>
      <name val="Aptos Narrow"/>
      <scheme val="minor"/>
    </font>
    <font>
      <u/>
      <sz val="18"/>
      <color theme="1"/>
      <name val="Aptos Narrow"/>
      <scheme val="minor"/>
    </font>
    <font>
      <b/>
      <sz val="14"/>
      <color theme="0"/>
      <name val="Aptos Narrow"/>
      <scheme val="minor"/>
    </font>
    <font>
      <sz val="14"/>
      <color theme="0"/>
      <name val="Aptos Narrow"/>
      <scheme val="minor"/>
    </font>
    <font>
      <sz val="16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522D8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0">
    <xf numFmtId="0" fontId="0" fillId="0" borderId="0" xfId="0"/>
    <xf numFmtId="0" fontId="5" fillId="0" borderId="0" xfId="0" applyFont="1"/>
    <xf numFmtId="0" fontId="7" fillId="2" borderId="10" xfId="0" applyFont="1" applyFill="1" applyBorder="1"/>
    <xf numFmtId="0" fontId="8" fillId="2" borderId="11" xfId="0" applyFont="1" applyFill="1" applyBorder="1"/>
    <xf numFmtId="44" fontId="8" fillId="2" borderId="12" xfId="1" applyFont="1" applyFill="1" applyBorder="1"/>
    <xf numFmtId="44" fontId="3" fillId="0" borderId="14" xfId="1" applyFont="1" applyBorder="1"/>
    <xf numFmtId="0" fontId="3" fillId="0" borderId="13" xfId="0" applyFont="1" applyBorder="1"/>
    <xf numFmtId="164" fontId="3" fillId="0" borderId="0" xfId="1" applyNumberFormat="1" applyFont="1" applyBorder="1"/>
    <xf numFmtId="164" fontId="3" fillId="0" borderId="5" xfId="0" applyNumberFormat="1" applyFont="1" applyBorder="1"/>
    <xf numFmtId="14" fontId="3" fillId="0" borderId="13" xfId="0" applyNumberFormat="1" applyFont="1" applyBorder="1"/>
    <xf numFmtId="164" fontId="3" fillId="0" borderId="14" xfId="1" applyNumberFormat="1" applyFont="1" applyBorder="1"/>
    <xf numFmtId="14" fontId="3" fillId="0" borderId="15" xfId="0" applyNumberFormat="1" applyFont="1" applyBorder="1"/>
    <xf numFmtId="164" fontId="3" fillId="0" borderId="16" xfId="1" applyNumberFormat="1" applyFont="1" applyBorder="1"/>
    <xf numFmtId="44" fontId="3" fillId="0" borderId="14" xfId="1" applyFont="1" applyBorder="1" applyAlignment="1">
      <alignment wrapText="1"/>
    </xf>
    <xf numFmtId="0" fontId="3" fillId="0" borderId="14" xfId="0" applyFont="1" applyBorder="1"/>
    <xf numFmtId="164" fontId="3" fillId="0" borderId="14" xfId="0" applyNumberFormat="1" applyFont="1" applyBorder="1"/>
    <xf numFmtId="164" fontId="3" fillId="0" borderId="17" xfId="0" applyNumberFormat="1" applyFont="1" applyBorder="1"/>
    <xf numFmtId="0" fontId="8" fillId="2" borderId="12" xfId="0" applyFont="1" applyFill="1" applyBorder="1"/>
    <xf numFmtId="0" fontId="3" fillId="0" borderId="14" xfId="0" applyFont="1" applyBorder="1" applyAlignment="1">
      <alignment wrapText="1"/>
    </xf>
    <xf numFmtId="0" fontId="2" fillId="0" borderId="13" xfId="0" applyFont="1" applyBorder="1"/>
    <xf numFmtId="0" fontId="2" fillId="0" borderId="13" xfId="0" applyFont="1" applyBorder="1" applyAlignment="1">
      <alignment wrapText="1"/>
    </xf>
    <xf numFmtId="0" fontId="2" fillId="0" borderId="13" xfId="0" applyFont="1" applyBorder="1" applyAlignment="1">
      <alignment horizontal="right"/>
    </xf>
    <xf numFmtId="44" fontId="2" fillId="0" borderId="14" xfId="1" applyFont="1" applyBorder="1" applyAlignment="1">
      <alignment wrapText="1"/>
    </xf>
    <xf numFmtId="44" fontId="2" fillId="0" borderId="0" xfId="1" applyFont="1" applyBorder="1" applyAlignment="1">
      <alignment wrapText="1"/>
    </xf>
    <xf numFmtId="0" fontId="2" fillId="0" borderId="14" xfId="0" applyFont="1" applyBorder="1" applyAlignment="1">
      <alignment wrapText="1"/>
    </xf>
    <xf numFmtId="0" fontId="2" fillId="0" borderId="13" xfId="0" applyFont="1" applyBorder="1" applyAlignment="1">
      <alignment horizontal="left"/>
    </xf>
    <xf numFmtId="164" fontId="3" fillId="3" borderId="0" xfId="1" applyNumberFormat="1" applyFont="1" applyFill="1" applyBorder="1"/>
    <xf numFmtId="164" fontId="3" fillId="0" borderId="0" xfId="1" applyNumberFormat="1" applyFont="1" applyFill="1" applyBorder="1"/>
    <xf numFmtId="164" fontId="3" fillId="0" borderId="17" xfId="1" applyNumberFormat="1" applyFont="1" applyBorder="1"/>
    <xf numFmtId="0" fontId="6" fillId="4" borderId="2" xfId="0" applyFont="1" applyFill="1" applyBorder="1"/>
    <xf numFmtId="0" fontId="5" fillId="4" borderId="3" xfId="0" applyFont="1" applyFill="1" applyBorder="1"/>
    <xf numFmtId="0" fontId="0" fillId="4" borderId="6" xfId="0" applyFill="1" applyBorder="1"/>
    <xf numFmtId="0" fontId="0" fillId="4" borderId="8" xfId="0" applyFill="1" applyBorder="1"/>
    <xf numFmtId="0" fontId="0" fillId="4" borderId="9" xfId="0" applyFill="1" applyBorder="1"/>
    <xf numFmtId="0" fontId="4" fillId="4" borderId="1" xfId="0" applyFont="1" applyFill="1" applyBorder="1"/>
    <xf numFmtId="0" fontId="5" fillId="4" borderId="2" xfId="0" applyFont="1" applyFill="1" applyBorder="1"/>
    <xf numFmtId="0" fontId="0" fillId="4" borderId="4" xfId="0" applyFill="1" applyBorder="1"/>
    <xf numFmtId="0" fontId="0" fillId="4" borderId="7" xfId="0" applyFill="1" applyBorder="1"/>
    <xf numFmtId="44" fontId="0" fillId="4" borderId="0" xfId="1" applyFont="1" applyFill="1" applyBorder="1"/>
    <xf numFmtId="44" fontId="0" fillId="4" borderId="8" xfId="1" applyFont="1" applyFill="1" applyBorder="1"/>
    <xf numFmtId="44" fontId="3" fillId="4" borderId="0" xfId="1" applyFont="1" applyFill="1" applyBorder="1"/>
    <xf numFmtId="164" fontId="3" fillId="4" borderId="0" xfId="1" applyNumberFormat="1" applyFont="1" applyFill="1" applyBorder="1"/>
    <xf numFmtId="0" fontId="5" fillId="4" borderId="6" xfId="0" applyFont="1" applyFill="1" applyBorder="1"/>
    <xf numFmtId="0" fontId="9" fillId="4" borderId="2" xfId="0" applyFont="1" applyFill="1" applyBorder="1"/>
    <xf numFmtId="0" fontId="3" fillId="4" borderId="0" xfId="0" applyFont="1" applyFill="1"/>
    <xf numFmtId="0" fontId="3" fillId="0" borderId="0" xfId="0" applyFont="1"/>
    <xf numFmtId="164" fontId="3" fillId="0" borderId="0" xfId="0" applyNumberFormat="1" applyFont="1"/>
    <xf numFmtId="44" fontId="3" fillId="0" borderId="0" xfId="0" applyNumberFormat="1" applyFont="1"/>
    <xf numFmtId="44" fontId="2" fillId="0" borderId="0" xfId="0" applyNumberFormat="1" applyFont="1"/>
    <xf numFmtId="44" fontId="2" fillId="0" borderId="0" xfId="0" applyNumberFormat="1" applyFont="1" applyAlignment="1">
      <alignment wrapText="1"/>
    </xf>
    <xf numFmtId="164" fontId="3" fillId="4" borderId="0" xfId="0" applyNumberFormat="1" applyFont="1" applyFill="1"/>
    <xf numFmtId="14" fontId="3" fillId="4" borderId="0" xfId="0" applyNumberFormat="1" applyFont="1" applyFill="1"/>
    <xf numFmtId="0" fontId="0" fillId="4" borderId="0" xfId="0" applyFill="1"/>
    <xf numFmtId="44" fontId="0" fillId="4" borderId="0" xfId="0" applyNumberFormat="1" applyFill="1"/>
    <xf numFmtId="0" fontId="3" fillId="0" borderId="13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14" xfId="0" applyFont="1" applyBorder="1" applyAlignment="1">
      <alignment horizontal="center" wrapText="1"/>
    </xf>
  </cellXfs>
  <cellStyles count="2">
    <cellStyle name="Currency" xfId="1" builtinId="4"/>
    <cellStyle name="Normal" xfId="0" builtinId="0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522D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21A97-34AD-410B-B265-ACCD38205E85}">
  <dimension ref="A1:K33"/>
  <sheetViews>
    <sheetView tabSelected="1" zoomScale="89" zoomScaleNormal="89" zoomScaleSheetLayoutView="90" workbookViewId="0">
      <selection activeCell="D21" sqref="D21"/>
    </sheetView>
  </sheetViews>
  <sheetFormatPr baseColWidth="10" defaultColWidth="8.83203125" defaultRowHeight="15" x14ac:dyDescent="0.2"/>
  <cols>
    <col min="1" max="1" width="3.6640625" customWidth="1"/>
    <col min="2" max="2" width="40.5" customWidth="1"/>
    <col min="3" max="3" width="19.1640625" customWidth="1"/>
    <col min="4" max="4" width="45.83203125" customWidth="1"/>
    <col min="5" max="5" width="5.5" customWidth="1"/>
    <col min="6" max="6" width="46.33203125" bestFit="1" customWidth="1"/>
    <col min="7" max="7" width="16.1640625" bestFit="1" customWidth="1"/>
    <col min="8" max="8" width="16.6640625" customWidth="1"/>
    <col min="9" max="9" width="27.1640625" customWidth="1"/>
    <col min="10" max="10" width="13.1640625" customWidth="1"/>
  </cols>
  <sheetData>
    <row r="1" spans="1:11" s="1" customFormat="1" ht="24" x14ac:dyDescent="0.3">
      <c r="A1" s="34" t="s">
        <v>9</v>
      </c>
      <c r="B1" s="35"/>
      <c r="C1" s="29"/>
      <c r="D1" s="29"/>
      <c r="E1" s="29"/>
      <c r="F1" s="43" t="s">
        <v>22</v>
      </c>
      <c r="G1" s="29"/>
      <c r="H1" s="29"/>
      <c r="I1" s="29"/>
      <c r="J1" s="29"/>
      <c r="K1" s="30"/>
    </row>
    <row r="2" spans="1:11" ht="8" customHeight="1" x14ac:dyDescent="0.3">
      <c r="A2" s="36"/>
      <c r="B2" s="44"/>
      <c r="C2" s="44"/>
      <c r="D2" s="44"/>
      <c r="E2" s="44"/>
      <c r="F2" s="44"/>
      <c r="G2" s="44"/>
      <c r="H2" s="44"/>
      <c r="I2" s="44"/>
      <c r="J2" s="44"/>
      <c r="K2" s="42"/>
    </row>
    <row r="3" spans="1:11" ht="19" x14ac:dyDescent="0.25">
      <c r="A3" s="36"/>
      <c r="B3" s="2" t="s">
        <v>10</v>
      </c>
      <c r="C3" s="3"/>
      <c r="D3" s="4"/>
      <c r="E3" s="40"/>
      <c r="F3" s="2" t="s">
        <v>15</v>
      </c>
      <c r="G3" s="3"/>
      <c r="H3" s="3"/>
      <c r="I3" s="17"/>
      <c r="J3" s="44"/>
      <c r="K3" s="31"/>
    </row>
    <row r="4" spans="1:11" ht="46" customHeight="1" x14ac:dyDescent="0.25">
      <c r="A4" s="36"/>
      <c r="B4" s="54" t="s">
        <v>11</v>
      </c>
      <c r="C4" s="55"/>
      <c r="D4" s="56"/>
      <c r="E4" s="40"/>
      <c r="F4" s="54" t="s">
        <v>16</v>
      </c>
      <c r="G4" s="55"/>
      <c r="H4" s="55"/>
      <c r="I4" s="56"/>
      <c r="J4" s="44"/>
      <c r="K4" s="31"/>
    </row>
    <row r="5" spans="1:11" ht="19" x14ac:dyDescent="0.25">
      <c r="A5" s="36"/>
      <c r="B5" s="19" t="s">
        <v>0</v>
      </c>
      <c r="C5" s="26">
        <v>0</v>
      </c>
      <c r="D5" s="5" t="s">
        <v>12</v>
      </c>
      <c r="E5" s="40"/>
      <c r="F5" s="19" t="s">
        <v>0</v>
      </c>
      <c r="G5" s="27">
        <f>$C5</f>
        <v>0</v>
      </c>
      <c r="H5" s="5" t="s">
        <v>25</v>
      </c>
      <c r="I5" s="14"/>
      <c r="J5" s="44"/>
      <c r="K5" s="31"/>
    </row>
    <row r="6" spans="1:11" ht="19" x14ac:dyDescent="0.25">
      <c r="A6" s="36"/>
      <c r="B6" s="19" t="s">
        <v>1</v>
      </c>
      <c r="C6" s="26">
        <v>0</v>
      </c>
      <c r="D6" s="5" t="s">
        <v>13</v>
      </c>
      <c r="E6" s="40"/>
      <c r="F6" s="19" t="s">
        <v>1</v>
      </c>
      <c r="G6" s="27">
        <f>$C6</f>
        <v>0</v>
      </c>
      <c r="H6" s="5" t="s">
        <v>26</v>
      </c>
      <c r="I6" s="14"/>
      <c r="J6" s="44"/>
      <c r="K6" s="31"/>
    </row>
    <row r="7" spans="1:11" ht="19" x14ac:dyDescent="0.25">
      <c r="A7" s="36"/>
      <c r="B7" s="19" t="s">
        <v>4</v>
      </c>
      <c r="C7" s="8">
        <f>SUM(C5:C6)</f>
        <v>0</v>
      </c>
      <c r="D7" s="5"/>
      <c r="E7" s="40"/>
      <c r="F7" s="19" t="s">
        <v>7</v>
      </c>
      <c r="G7" s="26">
        <v>0</v>
      </c>
      <c r="H7" s="45" t="s">
        <v>17</v>
      </c>
      <c r="I7" s="14"/>
      <c r="J7" s="44"/>
      <c r="K7" s="31"/>
    </row>
    <row r="8" spans="1:11" ht="19" x14ac:dyDescent="0.25">
      <c r="A8" s="36"/>
      <c r="B8" s="19"/>
      <c r="C8" s="46"/>
      <c r="D8" s="5"/>
      <c r="E8" s="40"/>
      <c r="F8" s="25" t="s">
        <v>18</v>
      </c>
      <c r="G8" s="8">
        <f>SUM(G5:G7)</f>
        <v>0</v>
      </c>
      <c r="H8" s="45"/>
      <c r="I8" s="14"/>
      <c r="J8" s="44"/>
      <c r="K8" s="31"/>
    </row>
    <row r="9" spans="1:11" ht="10" customHeight="1" x14ac:dyDescent="0.25">
      <c r="A9" s="36"/>
      <c r="B9" s="19"/>
      <c r="C9" s="46"/>
      <c r="D9" s="5"/>
      <c r="E9" s="40"/>
      <c r="F9" s="21"/>
      <c r="G9" s="46"/>
      <c r="H9" s="45"/>
      <c r="I9" s="14"/>
      <c r="J9" s="44"/>
      <c r="K9" s="31"/>
    </row>
    <row r="10" spans="1:11" ht="19" x14ac:dyDescent="0.25">
      <c r="A10" s="36"/>
      <c r="B10" s="19" t="s">
        <v>2</v>
      </c>
      <c r="C10" s="7">
        <v>-5250</v>
      </c>
      <c r="D10" s="5"/>
      <c r="E10" s="40"/>
      <c r="F10" s="19" t="s">
        <v>2</v>
      </c>
      <c r="G10" s="7">
        <f>$C$10</f>
        <v>-5250</v>
      </c>
      <c r="H10" s="45"/>
      <c r="I10" s="14"/>
      <c r="J10" s="44"/>
      <c r="K10" s="31"/>
    </row>
    <row r="11" spans="1:11" ht="8" customHeight="1" x14ac:dyDescent="0.25">
      <c r="A11" s="36"/>
      <c r="B11" s="19"/>
      <c r="C11" s="46"/>
      <c r="D11" s="5"/>
      <c r="E11" s="40"/>
      <c r="F11" s="19"/>
      <c r="G11" s="46"/>
      <c r="H11" s="45"/>
      <c r="I11" s="14"/>
      <c r="J11" s="44"/>
      <c r="K11" s="31"/>
    </row>
    <row r="12" spans="1:11" ht="19" x14ac:dyDescent="0.25">
      <c r="A12" s="36"/>
      <c r="B12" s="19" t="s">
        <v>14</v>
      </c>
      <c r="C12" s="46">
        <f>+C7+C10</f>
        <v>-5250</v>
      </c>
      <c r="D12" s="5" t="str">
        <f>IF($C$12&lt;0,"No taxable withholding for Spring/Summer","")</f>
        <v>No taxable withholding for Spring/Summer</v>
      </c>
      <c r="E12" s="40"/>
      <c r="F12" s="19" t="s">
        <v>14</v>
      </c>
      <c r="G12" s="46">
        <f>+G8+G10</f>
        <v>-5250</v>
      </c>
      <c r="H12" s="45"/>
      <c r="I12" s="14"/>
      <c r="J12" s="44"/>
      <c r="K12" s="31"/>
    </row>
    <row r="13" spans="1:11" ht="7" customHeight="1" x14ac:dyDescent="0.25">
      <c r="A13" s="36"/>
      <c r="B13" s="19"/>
      <c r="C13" s="46"/>
      <c r="D13" s="5"/>
      <c r="E13" s="40"/>
      <c r="F13" s="19"/>
      <c r="G13" s="46"/>
      <c r="H13" s="45"/>
      <c r="I13" s="14"/>
      <c r="J13" s="44"/>
      <c r="K13" s="31"/>
    </row>
    <row r="14" spans="1:11" ht="62" customHeight="1" x14ac:dyDescent="0.25">
      <c r="A14" s="36"/>
      <c r="B14" s="20" t="s">
        <v>5</v>
      </c>
      <c r="C14" s="26">
        <v>0</v>
      </c>
      <c r="D14" s="13" t="s">
        <v>24</v>
      </c>
      <c r="E14" s="40"/>
      <c r="F14" s="20" t="s">
        <v>27</v>
      </c>
      <c r="G14" s="26">
        <v>0</v>
      </c>
      <c r="H14" s="45"/>
      <c r="I14" s="13" t="s">
        <v>24</v>
      </c>
      <c r="J14" s="44"/>
      <c r="K14" s="31"/>
    </row>
    <row r="15" spans="1:11" ht="7" customHeight="1" x14ac:dyDescent="0.25">
      <c r="A15" s="36"/>
      <c r="B15" s="19"/>
      <c r="C15" s="7"/>
      <c r="D15" s="5"/>
      <c r="E15" s="40"/>
      <c r="F15" s="19"/>
      <c r="G15" s="7"/>
      <c r="H15" s="45"/>
      <c r="I15" s="14"/>
      <c r="J15" s="44"/>
      <c r="K15" s="31"/>
    </row>
    <row r="16" spans="1:11" ht="19" x14ac:dyDescent="0.25">
      <c r="A16" s="36"/>
      <c r="B16" s="19" t="s">
        <v>19</v>
      </c>
      <c r="C16" s="46">
        <f>IF(+C12+C14&lt;0,0,+C12+C14)</f>
        <v>0</v>
      </c>
      <c r="D16" s="5"/>
      <c r="E16" s="40"/>
      <c r="F16" s="19" t="s">
        <v>20</v>
      </c>
      <c r="G16" s="46">
        <f>+G12+G14</f>
        <v>-5250</v>
      </c>
      <c r="H16" s="45"/>
      <c r="I16" s="14"/>
      <c r="J16" s="44"/>
      <c r="K16" s="31"/>
    </row>
    <row r="17" spans="1:11" ht="7" customHeight="1" x14ac:dyDescent="0.25">
      <c r="A17" s="36"/>
      <c r="B17" s="6"/>
      <c r="C17" s="47"/>
      <c r="D17" s="5"/>
      <c r="E17" s="40"/>
      <c r="F17" s="19"/>
      <c r="G17" s="45"/>
      <c r="H17" s="45"/>
      <c r="I17" s="14"/>
      <c r="J17" s="44"/>
      <c r="K17" s="31"/>
    </row>
    <row r="18" spans="1:11" ht="63" customHeight="1" x14ac:dyDescent="0.25">
      <c r="A18" s="36"/>
      <c r="B18" s="57" t="s">
        <v>30</v>
      </c>
      <c r="C18" s="58"/>
      <c r="D18" s="59"/>
      <c r="E18" s="40"/>
      <c r="F18" s="19" t="s">
        <v>28</v>
      </c>
      <c r="G18" s="46">
        <f>IF($C$12&gt;0,-$C$12,0)</f>
        <v>0</v>
      </c>
      <c r="H18" s="45"/>
      <c r="I18" s="18" t="s">
        <v>29</v>
      </c>
      <c r="J18" s="44"/>
      <c r="K18" s="31"/>
    </row>
    <row r="19" spans="1:11" ht="7" customHeight="1" x14ac:dyDescent="0.25">
      <c r="A19" s="36"/>
      <c r="B19" s="6"/>
      <c r="C19" s="47"/>
      <c r="D19" s="5"/>
      <c r="E19" s="40"/>
      <c r="F19" s="19"/>
      <c r="G19" s="45"/>
      <c r="H19" s="45"/>
      <c r="I19" s="14"/>
      <c r="J19" s="44"/>
      <c r="K19" s="31"/>
    </row>
    <row r="20" spans="1:11" ht="20" x14ac:dyDescent="0.25">
      <c r="A20" s="36"/>
      <c r="B20" s="21" t="s">
        <v>8</v>
      </c>
      <c r="C20" s="48" t="s">
        <v>3</v>
      </c>
      <c r="D20" s="22" t="s">
        <v>31</v>
      </c>
      <c r="E20" s="40"/>
      <c r="F20" s="19" t="s">
        <v>21</v>
      </c>
      <c r="G20" s="46">
        <f>IF(SUM(G16:G18)&lt;0,0,SUM(G16:G18))</f>
        <v>0</v>
      </c>
      <c r="H20" s="45"/>
      <c r="I20" s="14"/>
      <c r="J20" s="44"/>
      <c r="K20" s="31"/>
    </row>
    <row r="21" spans="1:11" ht="19" x14ac:dyDescent="0.25">
      <c r="A21" s="36"/>
      <c r="B21" s="9">
        <v>46234</v>
      </c>
      <c r="C21" s="7">
        <f>+C$16/11</f>
        <v>0</v>
      </c>
      <c r="D21" s="10">
        <f>+C21*0.3565</f>
        <v>0</v>
      </c>
      <c r="E21" s="41"/>
      <c r="F21" s="6"/>
      <c r="G21" s="45"/>
      <c r="H21" s="45"/>
      <c r="I21" s="14"/>
      <c r="J21" s="44"/>
      <c r="K21" s="31"/>
    </row>
    <row r="22" spans="1:11" ht="80" x14ac:dyDescent="0.25">
      <c r="A22" s="36"/>
      <c r="B22" s="9">
        <v>46249</v>
      </c>
      <c r="C22" s="7">
        <f t="shared" ref="C22:C31" si="0">+C$16/11</f>
        <v>0</v>
      </c>
      <c r="D22" s="10">
        <f t="shared" ref="D22:D31" si="1">+C22*0.3565</f>
        <v>0</v>
      </c>
      <c r="E22" s="41"/>
      <c r="F22" s="21" t="s">
        <v>8</v>
      </c>
      <c r="G22" s="49" t="s">
        <v>3</v>
      </c>
      <c r="H22" s="23" t="s">
        <v>6</v>
      </c>
      <c r="I22" s="24" t="s">
        <v>23</v>
      </c>
      <c r="J22" s="44"/>
      <c r="K22" s="31"/>
    </row>
    <row r="23" spans="1:11" ht="19" x14ac:dyDescent="0.25">
      <c r="A23" s="36"/>
      <c r="B23" s="9">
        <v>46265</v>
      </c>
      <c r="C23" s="7">
        <f t="shared" si="0"/>
        <v>0</v>
      </c>
      <c r="D23" s="10">
        <f t="shared" si="1"/>
        <v>0</v>
      </c>
      <c r="E23" s="41"/>
      <c r="F23" s="9">
        <v>46295</v>
      </c>
      <c r="G23" s="7">
        <f t="shared" ref="G23:G29" si="2">+G$20/7</f>
        <v>0</v>
      </c>
      <c r="H23" s="7">
        <f>+G23*0.3565</f>
        <v>0</v>
      </c>
      <c r="I23" s="15">
        <f>+D25+H23</f>
        <v>0</v>
      </c>
      <c r="J23" s="44"/>
      <c r="K23" s="31"/>
    </row>
    <row r="24" spans="1:11" ht="19" x14ac:dyDescent="0.25">
      <c r="A24" s="36"/>
      <c r="B24" s="9">
        <v>46280</v>
      </c>
      <c r="C24" s="7">
        <f t="shared" si="0"/>
        <v>0</v>
      </c>
      <c r="D24" s="10">
        <f t="shared" si="1"/>
        <v>0</v>
      </c>
      <c r="E24" s="41"/>
      <c r="F24" s="9">
        <v>46310</v>
      </c>
      <c r="G24" s="7">
        <f t="shared" si="2"/>
        <v>0</v>
      </c>
      <c r="H24" s="7">
        <f t="shared" ref="H24:H29" si="3">+G24*0.3565</f>
        <v>0</v>
      </c>
      <c r="I24" s="15">
        <f t="shared" ref="I24:I29" si="4">+D26+H24</f>
        <v>0</v>
      </c>
      <c r="J24" s="44"/>
      <c r="K24" s="31"/>
    </row>
    <row r="25" spans="1:11" ht="19" x14ac:dyDescent="0.25">
      <c r="A25" s="36"/>
      <c r="B25" s="9">
        <v>46295</v>
      </c>
      <c r="C25" s="7">
        <f t="shared" si="0"/>
        <v>0</v>
      </c>
      <c r="D25" s="10">
        <f t="shared" si="1"/>
        <v>0</v>
      </c>
      <c r="E25" s="41"/>
      <c r="F25" s="9">
        <v>46326</v>
      </c>
      <c r="G25" s="7">
        <f t="shared" si="2"/>
        <v>0</v>
      </c>
      <c r="H25" s="7">
        <f t="shared" si="3"/>
        <v>0</v>
      </c>
      <c r="I25" s="15">
        <f t="shared" si="4"/>
        <v>0</v>
      </c>
      <c r="J25" s="50"/>
      <c r="K25" s="31"/>
    </row>
    <row r="26" spans="1:11" ht="19" x14ac:dyDescent="0.25">
      <c r="A26" s="36"/>
      <c r="B26" s="9">
        <v>46310</v>
      </c>
      <c r="C26" s="7">
        <f t="shared" si="0"/>
        <v>0</v>
      </c>
      <c r="D26" s="10">
        <f t="shared" si="1"/>
        <v>0</v>
      </c>
      <c r="E26" s="41"/>
      <c r="F26" s="9">
        <v>46341</v>
      </c>
      <c r="G26" s="7">
        <f t="shared" si="2"/>
        <v>0</v>
      </c>
      <c r="H26" s="7">
        <f t="shared" si="3"/>
        <v>0</v>
      </c>
      <c r="I26" s="15">
        <f t="shared" si="4"/>
        <v>0</v>
      </c>
      <c r="J26" s="50"/>
      <c r="K26" s="31"/>
    </row>
    <row r="27" spans="1:11" ht="19" x14ac:dyDescent="0.25">
      <c r="A27" s="36"/>
      <c r="B27" s="9">
        <v>46326</v>
      </c>
      <c r="C27" s="7">
        <f t="shared" si="0"/>
        <v>0</v>
      </c>
      <c r="D27" s="10">
        <f t="shared" si="1"/>
        <v>0</v>
      </c>
      <c r="E27" s="41"/>
      <c r="F27" s="9">
        <v>46356</v>
      </c>
      <c r="G27" s="7">
        <f t="shared" si="2"/>
        <v>0</v>
      </c>
      <c r="H27" s="7">
        <f t="shared" si="3"/>
        <v>0</v>
      </c>
      <c r="I27" s="15">
        <f t="shared" si="4"/>
        <v>0</v>
      </c>
      <c r="J27" s="50"/>
      <c r="K27" s="31"/>
    </row>
    <row r="28" spans="1:11" ht="19" x14ac:dyDescent="0.25">
      <c r="A28" s="36"/>
      <c r="B28" s="9">
        <v>46341</v>
      </c>
      <c r="C28" s="7">
        <f t="shared" si="0"/>
        <v>0</v>
      </c>
      <c r="D28" s="10">
        <f t="shared" si="1"/>
        <v>0</v>
      </c>
      <c r="E28" s="41"/>
      <c r="F28" s="9">
        <v>46371</v>
      </c>
      <c r="G28" s="7">
        <f t="shared" si="2"/>
        <v>0</v>
      </c>
      <c r="H28" s="7">
        <f t="shared" si="3"/>
        <v>0</v>
      </c>
      <c r="I28" s="15">
        <f t="shared" si="4"/>
        <v>0</v>
      </c>
      <c r="J28" s="50"/>
      <c r="K28" s="31"/>
    </row>
    <row r="29" spans="1:11" ht="19" x14ac:dyDescent="0.25">
      <c r="A29" s="36"/>
      <c r="B29" s="9">
        <v>46356</v>
      </c>
      <c r="C29" s="7">
        <f t="shared" si="0"/>
        <v>0</v>
      </c>
      <c r="D29" s="10">
        <f t="shared" si="1"/>
        <v>0</v>
      </c>
      <c r="E29" s="41"/>
      <c r="F29" s="11">
        <v>46387</v>
      </c>
      <c r="G29" s="12">
        <f t="shared" si="2"/>
        <v>0</v>
      </c>
      <c r="H29" s="12">
        <f t="shared" si="3"/>
        <v>0</v>
      </c>
      <c r="I29" s="16">
        <f t="shared" si="4"/>
        <v>0</v>
      </c>
      <c r="J29" s="50"/>
      <c r="K29" s="31"/>
    </row>
    <row r="30" spans="1:11" ht="19" x14ac:dyDescent="0.25">
      <c r="A30" s="36"/>
      <c r="B30" s="9">
        <v>46371</v>
      </c>
      <c r="C30" s="7">
        <f t="shared" si="0"/>
        <v>0</v>
      </c>
      <c r="D30" s="10">
        <f t="shared" si="1"/>
        <v>0</v>
      </c>
      <c r="E30" s="41"/>
      <c r="F30" s="51"/>
      <c r="G30" s="41"/>
      <c r="H30" s="41"/>
      <c r="I30" s="50"/>
      <c r="J30" s="50"/>
      <c r="K30" s="31"/>
    </row>
    <row r="31" spans="1:11" ht="19" x14ac:dyDescent="0.25">
      <c r="A31" s="36"/>
      <c r="B31" s="11">
        <v>46387</v>
      </c>
      <c r="C31" s="12">
        <f t="shared" si="0"/>
        <v>0</v>
      </c>
      <c r="D31" s="28">
        <f t="shared" si="1"/>
        <v>0</v>
      </c>
      <c r="E31" s="41"/>
      <c r="F31" s="51"/>
      <c r="G31" s="41"/>
      <c r="H31" s="41"/>
      <c r="I31" s="50"/>
      <c r="J31" s="50"/>
      <c r="K31" s="31"/>
    </row>
    <row r="32" spans="1:11" x14ac:dyDescent="0.2">
      <c r="A32" s="36"/>
      <c r="B32" s="52"/>
      <c r="C32" s="53"/>
      <c r="D32" s="38"/>
      <c r="E32" s="38"/>
      <c r="F32" s="52"/>
      <c r="G32" s="53"/>
      <c r="H32" s="53"/>
      <c r="I32" s="53"/>
      <c r="J32" s="53"/>
      <c r="K32" s="31"/>
    </row>
    <row r="33" spans="1:11" ht="16" thickBot="1" x14ac:dyDescent="0.25">
      <c r="A33" s="37"/>
      <c r="B33" s="32"/>
      <c r="C33" s="32"/>
      <c r="D33" s="39"/>
      <c r="E33" s="39"/>
      <c r="F33" s="32"/>
      <c r="G33" s="32"/>
      <c r="H33" s="32"/>
      <c r="I33" s="32"/>
      <c r="J33" s="32"/>
      <c r="K33" s="33"/>
    </row>
  </sheetData>
  <mergeCells count="3">
    <mergeCell ref="B4:D4"/>
    <mergeCell ref="F4:I4"/>
    <mergeCell ref="B18:D18"/>
  </mergeCells>
  <conditionalFormatting sqref="D12">
    <cfRule type="beginsWith" dxfId="0" priority="1" stopIfTrue="1" operator="beginsWith" text="No tax">
      <formula>LEFT(D12,LEN("No tax"))="No tax"</formula>
    </cfRule>
  </conditionalFormatting>
  <pageMargins left="0.7" right="0.7" top="0.75" bottom="0.75" header="0.3" footer="0.3"/>
  <pageSetup scale="35" orientation="portrait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a174d64-c6f1-470a-b5b1-2ddd05efae89" xsi:nil="true"/>
    <lcf76f155ced4ddcb4097134ff3c332f xmlns="1fca0742-a536-4c51-a3bf-dbc7256e3854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EC72449B459242AEDA1974F7507FB0" ma:contentTypeVersion="12" ma:contentTypeDescription="Create a new document." ma:contentTypeScope="" ma:versionID="c1f6d46ed5ec8d00127e12018656f90e">
  <xsd:schema xmlns:xsd="http://www.w3.org/2001/XMLSchema" xmlns:xs="http://www.w3.org/2001/XMLSchema" xmlns:p="http://schemas.microsoft.com/office/2006/metadata/properties" xmlns:ns2="1fca0742-a536-4c51-a3bf-dbc7256e3854" xmlns:ns3="7a174d64-c6f1-470a-b5b1-2ddd05efae89" targetNamespace="http://schemas.microsoft.com/office/2006/metadata/properties" ma:root="true" ma:fieldsID="1f049a297ad1d8d8a565cc67d47d024b" ns2:_="" ns3:_="">
    <xsd:import namespace="1fca0742-a536-4c51-a3bf-dbc7256e3854"/>
    <xsd:import namespace="7a174d64-c6f1-470a-b5b1-2ddd05efae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BillingMetadata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ca0742-a536-4c51-a3bf-dbc7256e38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12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8e6246e5-a6e5-4eb2-9fa7-3646699119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174d64-c6f1-470a-b5b1-2ddd05efae89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f11cdbda-f893-4879-bf02-89dcb70fb29c}" ma:internalName="TaxCatchAll" ma:showField="CatchAllData" ma:web="7a174d64-c6f1-470a-b5b1-2ddd05efae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20E43B6-576F-48A0-A5BE-BB481AA47B8D}">
  <ds:schemaRefs>
    <ds:schemaRef ds:uri="7a174d64-c6f1-470a-b5b1-2ddd05efae89"/>
    <ds:schemaRef ds:uri="http://schemas.microsoft.com/office/2006/documentManagement/types"/>
    <ds:schemaRef ds:uri="http://schemas.microsoft.com/office/infopath/2007/PartnerControls"/>
    <ds:schemaRef ds:uri="http://purl.org/dc/dcmitype/"/>
    <ds:schemaRef ds:uri="1fca0742-a536-4c51-a3bf-dbc7256e3854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9DC4F864-463C-440D-A8CF-02F1A82384B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CBEF27C-38E7-4FB3-BD47-1979BE6A94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ca0742-a536-4c51-a3bf-dbc7256e3854"/>
    <ds:schemaRef ds:uri="7a174d64-c6f1-470a-b5b1-2ddd05efae8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Calculator</vt:lpstr>
    </vt:vector>
  </TitlesOfParts>
  <Company>Clemson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Amelia Catherine Hood</dc:creator>
  <cp:lastModifiedBy>Katie Smithson</cp:lastModifiedBy>
  <dcterms:created xsi:type="dcterms:W3CDTF">2026-07-23T21:19:18Z</dcterms:created>
  <dcterms:modified xsi:type="dcterms:W3CDTF">2026-07-24T19:31:43Z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0x010100F6EC72449B459242AEDA1974F7507FB0</vt:lpwstr>
  </property>
  <property fmtid="{D5CDD505-2E9C-101B-9397-08002B2CF9AE}" pid="3" name="MediaServiceImageTags">
    <vt:lpwstr/>
  </property>
</Properties>
</file>